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5" windowWidth="24915" windowHeight="12345" tabRatio="1000" firstSheet="1" activeTab="1"/>
  </bookViews>
  <sheets>
    <sheet name="PLAN CONSOLIDADO" sheetId="1" state="hidden" r:id="rId1"/>
    <sheet name="OBJETIVO 1" sheetId="2" r:id="rId2"/>
    <sheet name="OBJETIVO 2" sheetId="3" r:id="rId3"/>
    <sheet name="OBJETIVO 3" sheetId="4" r:id="rId4"/>
    <sheet name="OBJETIVO 4" sheetId="5" r:id="rId5"/>
    <sheet name="OBJETIVO5" sheetId="6" r:id="rId6"/>
  </sheets>
  <definedNames>
    <definedName name="_xlnm.Print_Area" localSheetId="1">'OBJETIVO 1'!$A$1:$Q$18</definedName>
    <definedName name="_xlnm.Print_Area" localSheetId="4">'OBJETIVO 4'!$A$1:$Q$6</definedName>
    <definedName name="_xlnm.Print_Area" localSheetId="5">OBJETIVO5!$A$1:$M$8</definedName>
  </definedNames>
  <calcPr calcId="145621"/>
</workbook>
</file>

<file path=xl/calcChain.xml><?xml version="1.0" encoding="utf-8"?>
<calcChain xmlns="http://schemas.openxmlformats.org/spreadsheetml/2006/main">
  <c r="K6" i="6" l="1"/>
  <c r="I7" i="4" l="1"/>
  <c r="J7" i="4"/>
  <c r="F9" i="6" l="1"/>
  <c r="L30" i="2" s="1"/>
  <c r="I7" i="5"/>
  <c r="L29" i="2" s="1"/>
  <c r="L28" i="2"/>
  <c r="J29" i="2"/>
  <c r="J28" i="2"/>
  <c r="J27" i="2"/>
  <c r="J9" i="6"/>
  <c r="J30" i="2" s="1"/>
  <c r="G9" i="6"/>
  <c r="J7" i="5"/>
  <c r="N5" i="5" s="1"/>
  <c r="N5" i="4"/>
  <c r="O19" i="2"/>
  <c r="J26" i="2" s="1"/>
  <c r="H20" i="3"/>
  <c r="N5" i="3" s="1"/>
  <c r="G20" i="3"/>
  <c r="L27" i="2" s="1"/>
  <c r="M4" i="3"/>
  <c r="M20" i="3" s="1"/>
  <c r="J31" i="2" l="1"/>
  <c r="N4" i="5"/>
  <c r="N6" i="5"/>
  <c r="N4" i="4"/>
  <c r="N6" i="4"/>
  <c r="N3" i="3"/>
  <c r="N4" i="3"/>
  <c r="N16" i="3"/>
  <c r="N12" i="3"/>
  <c r="N8" i="3"/>
  <c r="N19" i="3"/>
  <c r="N15" i="3"/>
  <c r="N11" i="3"/>
  <c r="N7" i="3"/>
  <c r="N18" i="3"/>
  <c r="N14" i="3"/>
  <c r="N10" i="3"/>
  <c r="N6" i="3"/>
  <c r="N17" i="3"/>
  <c r="N13" i="3"/>
  <c r="N9" i="3"/>
  <c r="N7" i="5" l="1"/>
  <c r="N20" i="3"/>
  <c r="G19" i="2" l="1"/>
  <c r="L26" i="2" s="1"/>
  <c r="L31" i="2" l="1"/>
  <c r="P6" i="6"/>
  <c r="M27" i="2" l="1"/>
  <c r="M31" i="2"/>
  <c r="M28" i="2"/>
  <c r="M29" i="2"/>
  <c r="M30" i="2"/>
  <c r="M26" i="2"/>
  <c r="P9" i="6"/>
  <c r="J5" i="2"/>
  <c r="J16" i="2" l="1"/>
  <c r="J15" i="2"/>
  <c r="J12" i="2"/>
  <c r="J11" i="2"/>
  <c r="J10" i="2"/>
  <c r="J9" i="2"/>
  <c r="J8" i="2"/>
  <c r="J3" i="2"/>
  <c r="J7" i="2" l="1"/>
  <c r="J19" i="2" s="1"/>
  <c r="P9" i="2" s="1"/>
  <c r="P16" i="2" l="1"/>
  <c r="P10" i="2"/>
  <c r="P11" i="2"/>
  <c r="P4" i="2"/>
  <c r="P13" i="2"/>
  <c r="P17" i="2"/>
  <c r="P6" i="2"/>
  <c r="P14" i="2"/>
  <c r="P18" i="2"/>
  <c r="P5" i="2"/>
  <c r="P3" i="2"/>
  <c r="P12" i="2"/>
  <c r="P7" i="2"/>
  <c r="P15" i="2"/>
  <c r="P8" i="2"/>
  <c r="P19" i="2" l="1"/>
</calcChain>
</file>

<file path=xl/comments1.xml><?xml version="1.0" encoding="utf-8"?>
<comments xmlns="http://schemas.openxmlformats.org/spreadsheetml/2006/main">
  <authors>
    <author>CONTRALORIA2</author>
  </authors>
  <commentList>
    <comment ref="J2" authorId="0">
      <text>
        <r>
          <rPr>
            <b/>
            <sz val="9"/>
            <color rgb="FF000000"/>
            <rFont val="Tahoma"/>
            <family val="2"/>
          </rPr>
          <t>CONTRALORIA2:</t>
        </r>
        <r>
          <rPr>
            <sz val="9"/>
            <color rgb="FF000000"/>
            <rFont val="Tahoma"/>
            <family val="2"/>
          </rPr>
          <t xml:space="preserve">
sujeto de aprobacion del contralor</t>
        </r>
      </text>
    </comment>
    <comment ref="D15" authorId="0">
      <text>
        <r>
          <rPr>
            <b/>
            <sz val="9"/>
            <color rgb="FF000000"/>
            <rFont val="Tahoma"/>
            <family val="2"/>
          </rPr>
          <t>CONTRALORIA2:</t>
        </r>
        <r>
          <rPr>
            <sz val="9"/>
            <color rgb="FF000000"/>
            <rFont val="Tahoma"/>
            <family val="2"/>
          </rPr>
          <t xml:space="preserve">
establecer un procedimiento o proceso - el impacto se mayor, incluir planes de mejoramiento</t>
        </r>
      </text>
    </comment>
    <comment ref="D33" authorId="0">
      <text>
        <r>
          <rPr>
            <b/>
            <sz val="9"/>
            <color rgb="FF000000"/>
            <rFont val="Tahoma"/>
            <family val="2"/>
          </rPr>
          <t>CONTRALORIA2:</t>
        </r>
        <r>
          <rPr>
            <sz val="9"/>
            <color rgb="FF000000"/>
            <rFont val="Tahoma"/>
            <family val="2"/>
          </rPr>
          <t xml:space="preserve">
revisar los pliegos presentados por el sindicato</t>
        </r>
      </text>
    </comment>
    <comment ref="H47" authorId="0">
      <text>
        <r>
          <rPr>
            <b/>
            <sz val="9"/>
            <color rgb="FF000000"/>
            <rFont val="Tahoma"/>
            <family val="2"/>
          </rPr>
          <t>CONTRALORIA2:</t>
        </r>
        <r>
          <rPr>
            <sz val="9"/>
            <color rgb="FF000000"/>
            <rFont val="Tahoma"/>
            <family val="2"/>
          </rPr>
          <t xml:space="preserve">
motivar la formacion de veedurias</t>
        </r>
      </text>
    </comment>
    <comment ref="E51" authorId="0">
      <text>
        <r>
          <rPr>
            <b/>
            <sz val="9"/>
            <color rgb="FF000000"/>
            <rFont val="Tahoma"/>
            <family val="2"/>
          </rPr>
          <t>CONTRALORIA2:</t>
        </r>
        <r>
          <rPr>
            <sz val="9"/>
            <color rgb="FF000000"/>
            <rFont val="Tahoma"/>
            <family val="2"/>
          </rPr>
          <t xml:space="preserve">
hay un proyecto</t>
        </r>
      </text>
    </comment>
    <comment ref="G51" authorId="0">
      <text>
        <r>
          <rPr>
            <b/>
            <sz val="9"/>
            <color rgb="FF000000"/>
            <rFont val="Tahoma"/>
            <family val="2"/>
          </rPr>
          <t>CONTRALORIA2:</t>
        </r>
        <r>
          <rPr>
            <sz val="9"/>
            <color rgb="FF000000"/>
            <rFont val="Tahoma"/>
            <family val="2"/>
          </rPr>
          <t xml:space="preserve">
revisar el tema presupuestal</t>
        </r>
      </text>
    </comment>
  </commentList>
</comments>
</file>

<file path=xl/comments2.xml><?xml version="1.0" encoding="utf-8"?>
<comments xmlns="http://schemas.openxmlformats.org/spreadsheetml/2006/main">
  <authors>
    <author>CONTRALORIA2</author>
  </authors>
  <commentList>
    <comment ref="D14" authorId="0">
      <text>
        <r>
          <rPr>
            <b/>
            <sz val="9"/>
            <color rgb="FF000000"/>
            <rFont val="Tahoma"/>
            <family val="2"/>
          </rPr>
          <t>CONTRALORIA2:</t>
        </r>
        <r>
          <rPr>
            <sz val="9"/>
            <color rgb="FF000000"/>
            <rFont val="Tahoma"/>
            <family val="2"/>
          </rPr>
          <t xml:space="preserve">
establecer un procedimiento o proceso - el impacto se mayor, incluir planes de mejoramiento</t>
        </r>
      </text>
    </comment>
  </commentList>
</comments>
</file>

<file path=xl/comments3.xml><?xml version="1.0" encoding="utf-8"?>
<comments xmlns="http://schemas.openxmlformats.org/spreadsheetml/2006/main">
  <authors>
    <author>CONTRALORIA2</author>
  </authors>
  <commentList>
    <comment ref="D15" authorId="0">
      <text>
        <r>
          <rPr>
            <b/>
            <sz val="9"/>
            <color rgb="FF000000"/>
            <rFont val="Tahoma"/>
            <family val="2"/>
          </rPr>
          <t>CONTRALORIA2:</t>
        </r>
        <r>
          <rPr>
            <sz val="9"/>
            <color rgb="FF000000"/>
            <rFont val="Tahoma"/>
            <family val="2"/>
          </rPr>
          <t xml:space="preserve">
revisar los pliegos presentados por el sindicato</t>
        </r>
      </text>
    </comment>
  </commentList>
</comments>
</file>

<file path=xl/comments4.xml><?xml version="1.0" encoding="utf-8"?>
<comments xmlns="http://schemas.openxmlformats.org/spreadsheetml/2006/main">
  <authors>
    <author>Usuario</author>
    <author>CONTRALORIA2</author>
  </authors>
  <commentList>
    <comment ref="V2" authorId="0">
      <text>
        <r>
          <rPr>
            <b/>
            <sz val="9"/>
            <color indexed="81"/>
            <rFont val="Tahoma"/>
            <family val="2"/>
          </rPr>
          <t>Usuario:</t>
        </r>
        <r>
          <rPr>
            <sz val="9"/>
            <color indexed="81"/>
            <rFont val="Tahoma"/>
            <family val="2"/>
          </rPr>
          <t xml:space="preserve">
CONFORME A LOS INDICADORES</t>
        </r>
      </text>
    </comment>
    <comment ref="I4" authorId="1">
      <text>
        <r>
          <rPr>
            <b/>
            <sz val="9"/>
            <color rgb="FF000000"/>
            <rFont val="Tahoma"/>
            <family val="2"/>
          </rPr>
          <t>CONTRALORIA2:</t>
        </r>
        <r>
          <rPr>
            <sz val="9"/>
            <color rgb="FF000000"/>
            <rFont val="Tahoma"/>
            <family val="2"/>
          </rPr>
          <t xml:space="preserve">
motivar la formacion de veedurias</t>
        </r>
      </text>
    </comment>
    <comment ref="O4" authorId="1">
      <text>
        <r>
          <rPr>
            <b/>
            <sz val="9"/>
            <color rgb="FF000000"/>
            <rFont val="Tahoma"/>
            <family val="2"/>
          </rPr>
          <t>CONTRALORIA2:</t>
        </r>
        <r>
          <rPr>
            <sz val="9"/>
            <color rgb="FF000000"/>
            <rFont val="Tahoma"/>
            <family val="2"/>
          </rPr>
          <t xml:space="preserve">
motivar la formacion de veedurias</t>
        </r>
      </text>
    </comment>
    <comment ref="E8" authorId="1">
      <text>
        <r>
          <rPr>
            <b/>
            <sz val="9"/>
            <color rgb="FF000000"/>
            <rFont val="Tahoma"/>
            <family val="2"/>
          </rPr>
          <t>CONTRALORIA2:</t>
        </r>
        <r>
          <rPr>
            <sz val="9"/>
            <color rgb="FF000000"/>
            <rFont val="Tahoma"/>
            <family val="2"/>
          </rPr>
          <t xml:space="preserve">
hay un proyecto</t>
        </r>
      </text>
    </comment>
    <comment ref="H8" authorId="1">
      <text>
        <r>
          <rPr>
            <b/>
            <sz val="9"/>
            <color rgb="FF000000"/>
            <rFont val="Tahoma"/>
            <family val="2"/>
          </rPr>
          <t>CONTRALORIA2:</t>
        </r>
        <r>
          <rPr>
            <sz val="9"/>
            <color rgb="FF000000"/>
            <rFont val="Tahoma"/>
            <family val="2"/>
          </rPr>
          <t xml:space="preserve">
revisar el tema presupuestal</t>
        </r>
      </text>
    </comment>
    <comment ref="N8" authorId="1">
      <text>
        <r>
          <rPr>
            <b/>
            <sz val="9"/>
            <color rgb="FF000000"/>
            <rFont val="Tahoma"/>
            <family val="2"/>
          </rPr>
          <t>CONTRALORIA2:</t>
        </r>
        <r>
          <rPr>
            <sz val="9"/>
            <color rgb="FF000000"/>
            <rFont val="Tahoma"/>
            <family val="2"/>
          </rPr>
          <t xml:space="preserve">
revisar el tema presupuestal</t>
        </r>
      </text>
    </comment>
  </commentList>
</comments>
</file>

<file path=xl/sharedStrings.xml><?xml version="1.0" encoding="utf-8"?>
<sst xmlns="http://schemas.openxmlformats.org/spreadsheetml/2006/main" count="895" uniqueCount="413">
  <si>
    <t>PLAN ESTRATEGICO VIGENCIA 2017-2019 CONTRALORIA GENERAL DEL QUINDIO</t>
  </si>
  <si>
    <t>ESTRATEGIA</t>
  </si>
  <si>
    <t>LINEA ESTRATEGICA</t>
  </si>
  <si>
    <t>OBJETIVO ESTRATEGICOS</t>
  </si>
  <si>
    <t>RESULTADO DEL ANALISIS DOFA DE LA ENTIDAD</t>
  </si>
  <si>
    <t xml:space="preserve">META DE RESULTADOS </t>
  </si>
  <si>
    <t>LINEA BASE</t>
  </si>
  <si>
    <t>META DE PRODUCTO</t>
  </si>
  <si>
    <t>META DE GESTION</t>
  </si>
  <si>
    <t>INDICADOR</t>
  </si>
  <si>
    <t>RESPONSABLE</t>
  </si>
  <si>
    <t>1. CONTROL FISCAL EFECTIVO</t>
  </si>
  <si>
    <t>ESTRATEGIAS FA-FO-DA-DO</t>
  </si>
  <si>
    <t>1.1</t>
  </si>
  <si>
    <t>Realizar un Control Fiscal efectivo  en la vigilancia de los recursos públicos a todos los sujetos de control.</t>
  </si>
  <si>
    <t>Presentar resultados de acciones del control fiscal y de las investigaciones que se adelanten  en todos los sujetos de control con enfasis especial a la contratación pública</t>
  </si>
  <si>
    <t>28 informes de consolidación del control fiscal en cada vigencia
2 informe de responsabilidad fiscal en cada vigencia</t>
  </si>
  <si>
    <t>Informe de consolidación de estadisticas de responsabilidad fiscal en forma semestral, 28 informes finales de auditorias</t>
  </si>
  <si>
    <t xml:space="preserve">Recopilación de datos sobre los procesos de responsabilidad fiscal para las estadisticas semestrales y  consolidación de los informes finales de control fiscal. </t>
  </si>
  <si>
    <t>28 de informes publicados en tiempo/
numero total de informes programados.
2 informes estadisticos programados para publicación de responsabilidad fiscal</t>
  </si>
  <si>
    <t>DIRECCION TECNICA Y RESPONSABILIDAD FISCAL</t>
  </si>
  <si>
    <t>1.2</t>
  </si>
  <si>
    <t>Realizar mesas de trabajo con diferentes instancias de control en el departamento del Quindio con el fin de   revisar los temas de control fiscal que registran diferentes criterios de interpretación de las normas.</t>
  </si>
  <si>
    <t>2 mesas de trabajo realizadas con diferentes instancias de control en el Depto del Quindio  por vigencia  como minimo</t>
  </si>
  <si>
    <t>Mesas de trabajo realizadas  con otras instancias de control para analizar temas de control fiscal</t>
  </si>
  <si>
    <t>Programación de mesas de trabajo con autoridad de control en las vigencias 2017, 2018 y 2019</t>
  </si>
  <si>
    <t>No de mesas de trabajo realizadas con documentos finales concertados/ total de mesas programadas en cada vigencia</t>
  </si>
  <si>
    <t>DESPACHO DEL CONTRALOR Y PLANEACION</t>
  </si>
  <si>
    <t>1.3</t>
  </si>
  <si>
    <t>Realizar auditorias especiales o expres con resultados en el control fiscal departamental</t>
  </si>
  <si>
    <t>3 auditorias especiales o expres por cada vigencia</t>
  </si>
  <si>
    <t>programar las auditorias conforme a los resultados esperados en nuestra entidad</t>
  </si>
  <si>
    <t>Evaluar , denuncias , quejas y informes de gestión de los sujetos de control</t>
  </si>
  <si>
    <t>no de auditorias de fiscalización realizadas especiales o expres / total de auditorias de fiscalización especial proyectadas</t>
  </si>
  <si>
    <t xml:space="preserve">DIRECCION CONTROL TECNICA </t>
  </si>
  <si>
    <t>1.4</t>
  </si>
  <si>
    <t>Establecer un convenio de interoperabilidad de intercambio de información con los demas entes de control.</t>
  </si>
  <si>
    <t>2 informes de convenios suscritos en las vigencias 2017-2018 y 2019</t>
  </si>
  <si>
    <t>Convenios suscritos de intercambio de información con entes de control incluidas el DNP con su nuevo modelo  de herramientas para las entidades territoriales</t>
  </si>
  <si>
    <t>Elaboración de convenios a suscribir con los entes de control regional y nacional</t>
  </si>
  <si>
    <t>No de convenios suscritos en firme por vigencia/ total de proyectos presentados en la vigencia para aceptación de entidad publicas</t>
  </si>
  <si>
    <t>CONTROL INTERNO Y PLANEACIÓN</t>
  </si>
  <si>
    <t>1.5</t>
  </si>
  <si>
    <t>Programación de capacitación a los sujetos de control sobre el cumplimientos de las normas expedidas de obligatorio cumplimiento</t>
  </si>
  <si>
    <t>Convenios de capacitación realizados minimo 3  por vigencia</t>
  </si>
  <si>
    <t>convenios de capacitación suscritos con la ESAP, DNP CGN;AGR; contaduria general de la Republica</t>
  </si>
  <si>
    <t xml:space="preserve">Realizar un informe de necesidades de capacitación que requieren los sujetos de control </t>
  </si>
  <si>
    <t>No de capacitaciones realizadas a los sujetos de cotnrol en la vigencia/ total de capacitaciones programadas en la respectiva vigencia</t>
  </si>
  <si>
    <t>1.6</t>
  </si>
  <si>
    <t>Incluir en las auditorias el seguimiento de los planes de desarrollo de cada municipio empleando como modelo la nueva metodologia establecida por el DNP.</t>
  </si>
  <si>
    <t>11 seguimientos al cumplimiento de los planes de desarrollo municipales anuales .</t>
  </si>
  <si>
    <t>12  PDT</t>
  </si>
  <si>
    <t>Informes de seguimiento a los planes indicativos anual y planes de desarrollo</t>
  </si>
  <si>
    <t>Revisar los reportes de información al DNP</t>
  </si>
  <si>
    <t>No de seguimientos realizados a los planes de desarrollo de los municipios conforme a la herramienta del DNP/ total de municipios con planes de desarrollo implementados con la meodologia del DNP</t>
  </si>
  <si>
    <t>DIRECCIÓN DE CONTROL TECNICA</t>
  </si>
  <si>
    <t>1.7</t>
  </si>
  <si>
    <t>Realizar publicaciones de ranking de los resultados de las auditorias</t>
  </si>
  <si>
    <t>1 publicaciones de ranking de resultados de auditoria en cada vigencia</t>
  </si>
  <si>
    <t>Informes de publicación de ranking de información de los sujetos de control en forma semestral para cada vigencia</t>
  </si>
  <si>
    <t>preparar y revisar la información consolidada de ranking  para la publicación en la página web</t>
  </si>
  <si>
    <t>no sujetos de control con mejores evaluaciones de auditoria  sobre el total de sujetos de control evaluados</t>
  </si>
  <si>
    <t>PLANEACIÓN</t>
  </si>
  <si>
    <t>1.8</t>
  </si>
  <si>
    <t>Articulación efectiva entre los organismos de control fiscal nacional en el fortalecimiento de leyes que propendan por el mejoramiento del control fiscal territorial</t>
  </si>
  <si>
    <t>2 Participación en el consejo nacional de contraloresy en las audiencias de participación y/o con la AGR</t>
  </si>
  <si>
    <t>Participar activamente en los organos de discusiones del control fiscal territorial</t>
  </si>
  <si>
    <t>coordinar relaciones institucionales con los demas organismos de control</t>
  </si>
  <si>
    <t>no de participaciónes ejecutadas en cada vigencia  con relación al numero de auditorias programadas</t>
  </si>
  <si>
    <t>1.9</t>
  </si>
  <si>
    <t xml:space="preserve">Fomular propuestas de realizar un control fiscal más incluyente tanto a concejos municipales, personerias </t>
  </si>
  <si>
    <t>1 informe de propuesta final</t>
  </si>
  <si>
    <t>conformación de un equipo de trabajo que realice la propuesta en forma concreta, clara y precisa</t>
  </si>
  <si>
    <t>elaboración de un documento Propuesta de un control fiscal efectivo</t>
  </si>
  <si>
    <t>1 documento realizado frente a los programado</t>
  </si>
  <si>
    <t>1.10</t>
  </si>
  <si>
    <t xml:space="preserve">Articulación del control interno con el control fiscal </t>
  </si>
  <si>
    <t>1  capacitación para cada vigencia</t>
  </si>
  <si>
    <t>Programación de talleres en los diversos campos de la actualización administrativa de las entidades territoriales</t>
  </si>
  <si>
    <t xml:space="preserve">capacitaciones y talleres relacionados con el control fiscal </t>
  </si>
  <si>
    <t>1 capacitación para cada vigencia</t>
  </si>
  <si>
    <t>CONTROL INTERNO Y PLANEACIÓN Y DESPACHO DEL CONTRALOR</t>
  </si>
  <si>
    <t>1.11</t>
  </si>
  <si>
    <t>Establecimimiento de metodologia en el ejercicio del control fiscal a  las empresas de servicios públicos y a las empresas de salud</t>
  </si>
  <si>
    <t>1 metodologia para el control fiscal para las empresas de servicios publicos domiciliarios y 1 metodologia para las ESE</t>
  </si>
  <si>
    <t>Evaluación de las metodologias determinadas por la AGR</t>
  </si>
  <si>
    <t>Revisión de las metodologias existentes de servicios publicos domiciliarios y de las ESE</t>
  </si>
  <si>
    <t>1 metodologia implementada</t>
  </si>
  <si>
    <t>1.12</t>
  </si>
  <si>
    <t>Gestionar un procedimiento para lograr un fenecimiento efectivo en la rendición de cuentas de los sujetos de control.</t>
  </si>
  <si>
    <t>Totalidad de sujetos de control con procesos de auditoria pendientes del fenecimiento en la rendición de cuentas en las vigencias anteriores al presente plan</t>
  </si>
  <si>
    <t>Informes de auditorias con un capitulo especial de fenecimiento de las cuentas en forma clara y concreta</t>
  </si>
  <si>
    <t>informes especiales de auditoria con fenecimiento de las rendiciones de cuentas</t>
  </si>
  <si>
    <t>Numero de informes de auditoria con resultado de fenecimiento de rendión de cuentas</t>
  </si>
  <si>
    <t>PLANEACIÓN  Y DIRECCION TECNICA DE CONTROL</t>
  </si>
  <si>
    <t>1.13</t>
  </si>
  <si>
    <t>Mejorar la gestión del proceso de responsabilidad fiscal a través  del proceso verbal.</t>
  </si>
  <si>
    <t xml:space="preserve">Un proceso verbal por cada vigencia </t>
  </si>
  <si>
    <t>Hallazgos fiscales con las connotaciones necesarias para su trámite en el proceso verbal</t>
  </si>
  <si>
    <t>Debida consolidación de un proceso fiscal determinado en un hallazgo contundente.</t>
  </si>
  <si>
    <t>RESPONSABILIDAD FISCAL</t>
  </si>
  <si>
    <t>1.14</t>
  </si>
  <si>
    <t>Ajustar acorde con las normas, el manual de jurisdicción coactiva.</t>
  </si>
  <si>
    <t>Un manual de jurisdicción coactiva</t>
  </si>
  <si>
    <t>Establecer un manual de jurisdicción coactiva y pertinente al ejercicio del control fiscal</t>
  </si>
  <si>
    <t>Verificar normas existendes en materia de jurisdicción coactiva y pertinente al ejercicio del control fiscal</t>
  </si>
  <si>
    <t>1.15</t>
  </si>
  <si>
    <t>Elaboración de un plan general de auditorías  que responda a los requerimientos del estado en la vigilancia de los recursos públicos.</t>
  </si>
  <si>
    <t>Un plan general de auditorias para cada vigencia</t>
  </si>
  <si>
    <t>Un Plan General de Auditorias que comprenda los aspectos esenciales  a fin de estar en armonía a los requerimientos ciudadanos y por ende al cumplimiento de nuestras metas en el control fiscal</t>
  </si>
  <si>
    <t>Evaluar desde el inicio de la revisión de la cuenta, los procesos fiscales anteriores, al igual que de las denuncias presentadas los hechos más relevantes que sean insumos para la elaboración del PGA.</t>
  </si>
  <si>
    <t>Dirección tecnica de control fiscal y despacho del contralor</t>
  </si>
  <si>
    <t>1.16</t>
  </si>
  <si>
    <t>Creación del comité de control interno departamental que facilite un punto de articulación  con el control fiscal</t>
  </si>
  <si>
    <t>El Comité Asesor de Control Interno Departamental.</t>
  </si>
  <si>
    <t>Determinar las diferentes instancias y posibilidades en la generación de instrumentos que faciliten un control interno más viables a las organizaciones y debidamente articulado con el control fiscal.</t>
  </si>
  <si>
    <t>Verificar las  oficinas de Control Interno debidamente instituidas en las entidades Territoriales, e igualmente en las entidades descentralizadas sujetas a nuestra control, para así facilitar el espacio de interactuación con la Contraloría Territorial</t>
  </si>
  <si>
    <t>control interno y despacho del contralor</t>
  </si>
  <si>
    <t>2. FORTALECIMIENTO INSTITUCIONAL</t>
  </si>
  <si>
    <t>2.1</t>
  </si>
  <si>
    <t>Fortalecimiento Institucional con  talento humano  capacitado e idóneo, en el buen manejo de todos los recursos  y con las debidas competencias para crear una cultura de autocontrol y autoevaluación generando la eficacia del control fiscal, mejorando los índices de percepción ciudadana en el cumplimiento de nuestra visión.</t>
  </si>
  <si>
    <t>Suscripción de un contrato de outsoursing para las labores de mantenimiento y actualización de equipos de tecnologia</t>
  </si>
  <si>
    <t>contrato de outsoursing suscrito y operando para las siguientes vigencias 2018-2019</t>
  </si>
  <si>
    <t>contrato de outsoursing en sistemas suscrito y operando para las siguientes vigencias 2018-2019</t>
  </si>
  <si>
    <t>Realizar estudios de mercado sobre los costos de un contrato de outsoursing.
Tramites de contratación pertinentes</t>
  </si>
  <si>
    <t>Numero de ofertas enviadas a los oferentes para estudios de mercado sobres outsoursing de mantenimiento de equipos de tecnologia.</t>
  </si>
  <si>
    <t>DIRECCION ADMINISTRATIVA</t>
  </si>
  <si>
    <t>2.2</t>
  </si>
  <si>
    <t>Hacer un uso de la TICS para divulgar las campañas de capacitación, eventos, y resultados de la función fiscalizadora.</t>
  </si>
  <si>
    <t>No de publicaciones realizadas a traves de las redes sociales incluida la pagina web</t>
  </si>
  <si>
    <t>Registrar la cuentas oficial de la contraloria General del Quindio en las redes sociales y su respectivo mantenimiento de las mismas y publicar  pagina web de la entidad en la sección de datos abiertos.</t>
  </si>
  <si>
    <t>programar el registro de las cuentas de la contraloria y su repectivo actualización</t>
  </si>
  <si>
    <t>No de actualizaciones realizadas a  las redes sociales trimestralmente</t>
  </si>
  <si>
    <t>2.3</t>
  </si>
  <si>
    <t>Empoderar a losfuncionarios  de la contraloria general del Quindio en capacitaciones para revisar las diferentes  fuente de reporte información de los sujetos de control como :  SECOP, SIA OBSERVA, SUIT , MODELO INTEGRADO DE GESTIÓN , DE LOS SISTEMA DEL DNP EN REGALIAS y USO DE HERRAMIENTAS, SISPRO. SUI, SIVIGILA</t>
  </si>
  <si>
    <t>3 de capacitaciones especiales realizadas en cada vigencia como minimo.</t>
  </si>
  <si>
    <t>Adelantar las capacitaciones a todo el  equipo de la auditoria en las diferentes fuentes de informaciónes en los diversos sistemas de información relativos a los temas de las entidades territoriales</t>
  </si>
  <si>
    <t>Acciones de programación de capacitaciones con las diferentes entidades que apoyaran en el proceso de capacitaciones a los funcionarios de la contraloria.</t>
  </si>
  <si>
    <t>No de capacitaciones realizadas en el semestre frente al total de capacitaciones programadas en el semestre</t>
  </si>
  <si>
    <t>DIRECCIÓN ADMINISTRATIVA</t>
  </si>
  <si>
    <t>2.4</t>
  </si>
  <si>
    <t>Capacitar a los funcionarios de la contraloria en el fortalecimiento institucional referente a los temas de control interno, MECI y a la cultura de autocontrol, en el nuevo modelo integrado de gestión.</t>
  </si>
  <si>
    <t>1 capacitación en MECI en la vigencia de 2017</t>
  </si>
  <si>
    <t xml:space="preserve">Realizar las capacitaciones en MECI y en la cultura de autocontrol </t>
  </si>
  <si>
    <t>programar las capacitaciones en los temas de MECI  y en la cultura de autocontrol</t>
  </si>
  <si>
    <t>No de capacitaciones realizadas en MECI y cultura de autocontrol en el semestre para cada vigencia</t>
  </si>
  <si>
    <t>CONTROL INTERNO</t>
  </si>
  <si>
    <t>2.5</t>
  </si>
  <si>
    <t>Verificación de la información contenida en los diferentes aplicativos registren información relevante para el control fiscal como SIA Observa, SECOP. SUI, SICAP, TRANSPARENCIA POR COLOMBIA, DNP, MIN AMBIENTE, COMISIONES DE REGULACION EN SERVICIOS PUBLICOS, SIVIGILA.</t>
  </si>
  <si>
    <t>Realizar 2 convenios con entidades para consultar la información que posean importante para el control fiscal</t>
  </si>
  <si>
    <t>Programar reuniones con entidades que tengan información relevante para el control fiscal con el objetivo de suscribir convenios.</t>
  </si>
  <si>
    <t xml:space="preserve">Gestionar los temas que requieran información específica para el control fiscal con el propósito de  suscribir los respectivos convenios con las entidades </t>
  </si>
  <si>
    <t>No de convenios suscritos con otras entidades para consultas fuentes de información que posean</t>
  </si>
  <si>
    <t>DIRECCIÓN ADMINISTRATIVA CON APOYO DE CONTROL INTERNO</t>
  </si>
  <si>
    <t>2.6</t>
  </si>
  <si>
    <t>Promover una reestructuración administrativa adecuada al control fiscal en el Depto del Quindio que posibilite varias lineas de accion entre ellas el control fiscal ambiental y la vigilancia de los recursos publicos en la contratación, reestructuración que debe ser tanto en la parte misional como en la administrativa</t>
  </si>
  <si>
    <t xml:space="preserve">Presentación de los actos administrativos correspondiente ante los autoridades. </t>
  </si>
  <si>
    <t>sustento juridico dispuesto en la Ley para adelantar la reestructuracisón administrativa</t>
  </si>
  <si>
    <t>Una reestructuración administrativa adecuada a las necesidades de la entidad</t>
  </si>
  <si>
    <t xml:space="preserve">No de actos administrativos </t>
  </si>
  <si>
    <t xml:space="preserve">DESPACHO DEL CONTROL </t>
  </si>
  <si>
    <t>2.7</t>
  </si>
  <si>
    <t>Actualizacion de los manuales de procedimientos de la entidad</t>
  </si>
  <si>
    <t>manuales actualizados vigencia 2019</t>
  </si>
  <si>
    <t xml:space="preserve">adecuación de los manuales a la normatividad </t>
  </si>
  <si>
    <t xml:space="preserve">procedimientos revisados, ajustados o nuevos procedimientos implementados hasta la vigencia de 2019
</t>
  </si>
  <si>
    <t>No de procedimientos ajustados  y nuevos</t>
  </si>
  <si>
    <t xml:space="preserve">PLANEACIÓN </t>
  </si>
  <si>
    <t>2.8</t>
  </si>
  <si>
    <t>Debida determinación de los hallazgos en el control fiscal</t>
  </si>
  <si>
    <t>hallazgos contundentes y pertinentes</t>
  </si>
  <si>
    <t>mesas de trabajo de la dirección de control fiscal con los auditores y capacitaciones</t>
  </si>
  <si>
    <t>Validación y participación efectiva por parte de la Dirección de control fiscal</t>
  </si>
  <si>
    <t>No de hallazgos formulados y en firme en cada vigencia fiscal</t>
  </si>
  <si>
    <t>DIRECCION TECNICA DE CONTROL FISCAL
DIRECCIÓN ADMINISTRATIVA</t>
  </si>
  <si>
    <t>2.9</t>
  </si>
  <si>
    <t xml:space="preserve">implementación de un sistema de gestión documental </t>
  </si>
  <si>
    <t>sistema de gestion documental implementado</t>
  </si>
  <si>
    <t>proceso de contratación del sistema de gestión documental</t>
  </si>
  <si>
    <t>realizacion de estudios previos, estudios de mercado</t>
  </si>
  <si>
    <t>contrato para implementación, adecuación y capacitacion del sistema de gestión documental</t>
  </si>
  <si>
    <t>2.10</t>
  </si>
  <si>
    <t>implementación de las normas NIFF en la CGQ</t>
  </si>
  <si>
    <t>normas implementadas en los estados financieros del CGQ</t>
  </si>
  <si>
    <t>adecuación en lel sistema contable de  las normas NIFF</t>
  </si>
  <si>
    <t>Contabilización de registros contables conforme a las normas NIFF</t>
  </si>
  <si>
    <t>Estados financieros  presentados con registros contables con las normas NIFF</t>
  </si>
  <si>
    <t>2.11</t>
  </si>
  <si>
    <t>Implementar el sistema de audiencias verbales en los procesos de responsabilidad fiscal</t>
  </si>
  <si>
    <t>Contar con una sala con los elementos necesarios para adelantar los procesos de responsabilidad fiscal verbales</t>
  </si>
  <si>
    <t xml:space="preserve">Sala implementada para los procesos verbales.
</t>
  </si>
  <si>
    <t xml:space="preserve">gestionar los recursos fisicos y financieros para la adecuación de la sala.
</t>
  </si>
  <si>
    <t xml:space="preserve">cantidad de recursos ejecutados  en la adecuación de la sala de procesos verbales /frente al valor presupuestado. </t>
  </si>
  <si>
    <t>DIRECCIÓN ADMINISTRATIVA Y REPONSABILIDAD FISCAL</t>
  </si>
  <si>
    <t>2.12</t>
  </si>
  <si>
    <t>Elaborar el plan anual de capacitación que responda a nuestra visión</t>
  </si>
  <si>
    <t>Un Plan Anual de Capacitación para las vigencias del 2018 y 2019</t>
  </si>
  <si>
    <t>Un Plan Anual de Capacitación  elaborado en concursos  con los servidores públicos de la entidad que responda a los perfiles existentes en la respectiva planta.</t>
  </si>
  <si>
    <t>El Plan de Capacitación debe realizarse en armonía a nuestro presupuesto y a las gestiones con los demás organismos o entidades al respecto donde se puedan gestionar aspectos atinentes a nuestro ejercicio de control fiscal</t>
  </si>
  <si>
    <t>no de capacitaciones realizadas/ no total de capacitaciones proyectadas en el plan de capacitación</t>
  </si>
  <si>
    <t xml:space="preserve">DIRECCION ADMINISTRATIVA </t>
  </si>
  <si>
    <t>2.13</t>
  </si>
  <si>
    <t>Elaborar el plan anual de Bienestar Social</t>
  </si>
  <si>
    <t>Un plan Anual de Bienestar Laboral para las vigencias 2018 y 2019</t>
  </si>
  <si>
    <t>Un Plan Anual que permita incentivar a los servidores públicos  de la entidad en armonía a lo dispuesto en la ley</t>
  </si>
  <si>
    <t>El Plan Anual de Bienestar Labora,  comprenderá todos los lineamientos legales como los presupuestales con que cuenta la entidad.</t>
  </si>
  <si>
    <t>No de actividades realizadas de bienestar social con relación al total de actividades proyectadas en el plan</t>
  </si>
  <si>
    <t>2.14</t>
  </si>
  <si>
    <t>Implementar un sistema de seguridad social y salud en la contraloria</t>
  </si>
  <si>
    <t>Un Sistema de Seguridad Social y Salud  para los servidores públicos de la contraloría</t>
  </si>
  <si>
    <t>Determinar los aspectos esenciales en materia  de seguridad y salud en el trabajo,</t>
  </si>
  <si>
    <t>Coordinar las labores  determinantes para fortalecer la seguridad y salud, como verificar las normas reguladoras a fin de lograr un sistema que fortalezca   a la entidad.</t>
  </si>
  <si>
    <t>1 sistema de seguridad social y salud implementado vigencias 2018-2019</t>
  </si>
  <si>
    <t>2.15</t>
  </si>
  <si>
    <t>Elaborar un mapa de riesgos para la entidad</t>
  </si>
  <si>
    <t>Actualizar el  Mapa de Riesgo para el 2017-2018-2019</t>
  </si>
  <si>
    <t>Determinar los riesgos que se presentan en los diferentes procesos de la entidad</t>
  </si>
  <si>
    <t>Determinar los diferentes procesos de la entidad que permitan verificar los riesgos y la manera de mitigarlos con un mapa</t>
  </si>
  <si>
    <t>No de riesgos actualizados por proceso en el mapa de riesgos institucional</t>
  </si>
  <si>
    <t>2.16</t>
  </si>
  <si>
    <t>Implementación  de una politica juridica de prevención relacionada con el daño antijuridico</t>
  </si>
  <si>
    <t>1 politica de prevención del daño antijuridico en la Contraloria General del Quindio</t>
  </si>
  <si>
    <t>Revisar los temas que se integrarian a la poltica  de prevención del daño antijuridico</t>
  </si>
  <si>
    <t>Elaborar en conceso la politica de prevención del daño antijuridico</t>
  </si>
  <si>
    <t>1 politica juridica instituida en la CGQ para el daño antijuridico</t>
  </si>
  <si>
    <t>2.17</t>
  </si>
  <si>
    <t>Adelantar la recertificación del sistema de gestión de la calidad de la contraloria General del Quindio</t>
  </si>
  <si>
    <t>realizar la auditoria externa al sistema de gestión de la calidad para lograr la recertificación de la contraloria General del Quindio</t>
  </si>
  <si>
    <t>Revisar ajustar el sistema de gestión de la calidad conforme al ultimo informe de hallazgos entregado por el ICONTEC para lograr la recertificación del sistema de gestión de la calidad.</t>
  </si>
  <si>
    <t>Adelantar los ajustes a cada proceso del mapa de procesos del sistema de calidad  de la contraloría general del Quindío referente a procedimientos; indicadores e identificación de riesgos.</t>
  </si>
  <si>
    <t>6 auditorias internas de calidad realizada a todos los procesos para mantener la certificación al sistema de gestión de la calidad/total procesos del SGC
1 Auditoria externa al sistema de gestión de la calidad por parte de la entidad certificadora</t>
  </si>
  <si>
    <t xml:space="preserve">TODOS LOS PROCESOS DEL SISTEMA DE GESTION DE LA CALIDAD </t>
  </si>
  <si>
    <t>3.COMPROMISO CON LA SOSTENIBILIDAD AMBIENTAL</t>
  </si>
  <si>
    <t>3.1</t>
  </si>
  <si>
    <t>Realizar acciones fiscales  que determinen la importancia del medio ambiente en nuestro departamento, fomentando la participación de todos los entes públicos y privados en la preservación del capital natural, generando con ello responsabilidades de conformidad con la ley 42 de 1.993 en la protección  de la diversidad e integridad del ambiente garantizando a que todas las personas puedan gozar de un ambiente sano.</t>
  </si>
  <si>
    <t>Adopción e implementación de una guia metodologica para realizar el control fiscal ambiental en las auditorias regulares o especiales</t>
  </si>
  <si>
    <t>Guia metodologia de control fiscal ambiental  implementada en:
6 municipios con un  control fiscal ambiental aplicado vigencia 2018
5 municipios con un control fiscal ambiental aplicado vigencia 2019</t>
  </si>
  <si>
    <t>11 Municipios</t>
  </si>
  <si>
    <t>Estructuración del procedimiento metodologico para realizar el control fiscal ambiental.</t>
  </si>
  <si>
    <t>Analisis de los temas a incluir en el instructivo metodologico</t>
  </si>
  <si>
    <t>1 instructivo metodologico implementado-2017.
 no de control fiscal ambiental aplicado en cada vigencia conm relación al total de control fiscal ambiental programado</t>
  </si>
  <si>
    <t>CONTROL AMBIENTAL Y DIRECCIÓN TECNICA DE CONTROL FISCAL</t>
  </si>
  <si>
    <t>Programar las capacitaciones especiales sobre el control fical con enfasis en los mecanismos de control social en temas de sostenibilidad ambiental</t>
  </si>
  <si>
    <t>11 capacitación programada  en control fiscal ambiental a los diferentes grupos de interes como veedurias ciudadanas, comunidades organizadas en los municipios del Quindiopara las vigencias 2018 y 2019</t>
  </si>
  <si>
    <t>11  sujetos de control</t>
  </si>
  <si>
    <t>capacitaciones realizadas en el control fiscal con enfasis en control social ambiental en todos los municipios del Departamento.</t>
  </si>
  <si>
    <t>Programar la capacitaciones con entes de control fiscal ambiental con la Contraloria General de la Nación, Ministerio de Medio Ambiente para las vigencias 2018 y 2019</t>
  </si>
  <si>
    <t>No de capacitaciones  realizada en control fiscal ambiental ambiental en el semestre con relación al número de capacitaciones programadas para la vigencia 2018 y 2019</t>
  </si>
  <si>
    <t>3.3</t>
  </si>
  <si>
    <t>Promover canales de comunicación entre las organizaciones sociales ambientalistas en el departamento del Quindío.</t>
  </si>
  <si>
    <t>Coordinar acciones entre la Contraloría Departamental del Quindío y las organizaciones ambientales y establecer acciones en materia de control fiscal ambiental.</t>
  </si>
  <si>
    <t>Determinar acciones  de control fiscal que responda  a los requerimientos ciudadanos frente a la problemática del medio ambiente departamental.</t>
  </si>
  <si>
    <t xml:space="preserve">Coordinar acciones entre las autoridades ambientales y las redes de veeduría existentes protectoras del  medio ambiente.
Coordinar acciones entre las autoridades ambientales y las redes de veeduría existentes protectoras del  medio ambiente.
</t>
  </si>
  <si>
    <t>No de accion de control fiscal ambiental establecidas con las comunidades en materia de control fiscal ambiental</t>
  </si>
  <si>
    <t>PLANEACIÓN y DESPACHO DEL CONTRALOR</t>
  </si>
  <si>
    <t xml:space="preserve">4.   CONTROL DE GESTIÓN Y RESULTADO ENFOCADO A SU IMPACTO EN LAS COMUNIDADES
</t>
  </si>
  <si>
    <t>OBJETIVOS ESTRATEGICOS</t>
  </si>
  <si>
    <t>4.1</t>
  </si>
  <si>
    <t>Evaluar el cumplimiento de  los planes de Desarrollo de las entidades territoriales y planes de acciones de las diferentes  entidades  sujetas a nuestro control, determinando el mejoramiento de la calidad de vida de los habitantes del Departamento del Quindío en especial al desarrollo sostenible</t>
  </si>
  <si>
    <t>Realizar un control fiscal a los planes de desarrollo  del departamento y de las entidades territoriales como los planes de acción de las diferentes entidades sometidas a nuestro control con el objeto de determinar  el cumplimiento  de ellos en razón al mejoramiento de calidad de vida de los habitantes.</t>
  </si>
  <si>
    <t xml:space="preserve">11 Auditorias regulares o especiales  con líneas de acción a la verificación del cumplimiento de las políticas públicas contempladas en los Planes de Desarrollo Departamental y Municipal y en los planes de acción de las entidades sujetas a nuestra control, en cumplimiento del control de gestión  y resultados establecidos en la ley 42 de 1.993. </t>
  </si>
  <si>
    <t>Numero de  planes de desarrollo de los municipios  con inclusión de proyectos con presupuestos participativos</t>
  </si>
  <si>
    <t>requerimientos a los municipios de proyectos de inversion con presupuestos participativos de sus habitantes</t>
  </si>
  <si>
    <t xml:space="preserve">Evaluar los componentes sociales que pretender beneficiar a la comunidad del Departamento del Quindío contemplados en los planes de Desarrollo </t>
  </si>
  <si>
    <t>DIRECCIÓNTECNICA DE CONTROL FISCAL</t>
  </si>
  <si>
    <t>4.2</t>
  </si>
  <si>
    <t>Programar audiencias de trabajo con las comunidades para empoderarlos sobre la importancia del control fiscal en la evaluación de las políticas públicas determinadas por las autoridades locales</t>
  </si>
  <si>
    <t>11 audiencias  de trabajo con las comunidades durante las vigencias 2017-2018 y 2018</t>
  </si>
  <si>
    <t>programación de las respectivas audiencias en los municipios para cada vigencia</t>
  </si>
  <si>
    <t>recepción de temas que las comunidades requieren de atención en las audiencias con el contralor</t>
  </si>
  <si>
    <t>No de requerimientos recibidos en las audiencias con el contralor tramitadas con relación al total de requerimientos recibidos en las audiencias realizadas</t>
  </si>
  <si>
    <t>DIRECCIÓN TECNICA DE CONTROL FISCAL</t>
  </si>
  <si>
    <t>4.3</t>
  </si>
  <si>
    <t>presentar un Rankin del cumplimiento de las metas propuestas por las autoridades territoriales en nuestro departamento</t>
  </si>
  <si>
    <t xml:space="preserve">Una presentación de Rankin,  donde se da a conocer la autoridad que más cumplió con los programas establecidos en sus planes de Desarrollo Departamental. </t>
  </si>
  <si>
    <t>11 municipios y Depto</t>
  </si>
  <si>
    <t>Verificar el cumplimiento de las  diferentes acciones contempladas en los planes de Desarrollo.</t>
  </si>
  <si>
    <t>revisión de los planes de desarrollo territorial y municipal previamente antes de las auditorias</t>
  </si>
  <si>
    <t>No de Planes de desarrollo evaludados / el total de planes de desarrollo municipalesy departamentales</t>
  </si>
  <si>
    <t>5. PARTICIPACIÓN CIUDADANA</t>
  </si>
  <si>
    <t>5.1.</t>
  </si>
  <si>
    <t>Fortalecimiento efectivo de la  participación ciudadana  en el ejercicio de nuestro control fiscal, orientándolos en el deber de la vigilancia de la vigilancia de los recursos públicos.</t>
  </si>
  <si>
    <t>Capacitacion de control fiscal en el depto del quindio a comunidades , organizaciones gremiales, sociales etc</t>
  </si>
  <si>
    <t>3 capacitaciones realizadas por vigencia</t>
  </si>
  <si>
    <t>capacitaciones realizadas en temas de interes para las comunidades</t>
  </si>
  <si>
    <t>preparación y programación de actividades en las comunidades en los municipios</t>
  </si>
  <si>
    <t>no re capacitaciones realizadas con relación a las acapacitaciones programadas</t>
  </si>
  <si>
    <t>DESPACHO DEL CONTRALOR Y DIRECCION TECNICA DE CONTROL FISCAL- PARTICIPACION CIUDADANA</t>
  </si>
  <si>
    <t>5.2</t>
  </si>
  <si>
    <t>Presencia directa en el control social en temas de importancia departamental fortaleciendo los mecanismos de participación ciudadana</t>
  </si>
  <si>
    <t>3 capacitaciones en cada vigencia referentes en contratación publica, control fiscal ambiental  politicas publicas</t>
  </si>
  <si>
    <t>programación de capacitaciones a comunidad general</t>
  </si>
  <si>
    <t>cronograma de capacitacion en contratación publica, control fiscal ambiental y politicas publicas durante cada vigencia</t>
  </si>
  <si>
    <t>no de capacitaciones especializadas realizadas frente al total de capacitaciones programadas</t>
  </si>
  <si>
    <t>5.3</t>
  </si>
  <si>
    <t>Establecimiento de canales efectivo con las veedurias en el control fiscal</t>
  </si>
  <si>
    <t>3 audiencias por vigencia con el contralor</t>
  </si>
  <si>
    <t xml:space="preserve"> audiencias con el contralor realizadas</t>
  </si>
  <si>
    <t>preparacion de las audiencias  instancias</t>
  </si>
  <si>
    <t>No denuncias o quejas recibidas en las  audiencias realizadas en cada vigencias</t>
  </si>
  <si>
    <t>5.4</t>
  </si>
  <si>
    <t>Elaborar un plan de participación ciudadana que contemple las diferentes actuaciones donde la comunidad sea eje central del control fiscal  acorde con lo dispuesto en la ley 1757 del 2015 fortaleciendo por ende lo mecanismos de participación ciudadana</t>
  </si>
  <si>
    <t>Un plan de capacitación para la vigencia 2018 y 2019</t>
  </si>
  <si>
    <t>Canalizar toda la información presentada y los requerimientos expuestos tanto por las veedurías y  comunidad en general sobre aspectos del control fiscal.</t>
  </si>
  <si>
    <t>Evaluar de conformidad con  la ley 1757 del 2015 los mecanismos de participación ciudadana y cuáles de ellos son de importancia en el fortalecimiento del control fiscal en el Departamento del Quindío</t>
  </si>
  <si>
    <t>No de capacitaciones realizadas del plan de capacitación ciudadana con relación al plan de capacitación programada</t>
  </si>
  <si>
    <t>PLANEACIÓN Y PARTICIPACIÓN CIUDADANA (DTCF)</t>
  </si>
  <si>
    <t xml:space="preserve">5.5 </t>
  </si>
  <si>
    <t>Incentivar la participación educativa no solo en colegios sino en universidades de la importancia del control fiscal en nuestro departamento.</t>
  </si>
  <si>
    <t>Crear la figura del contralor estudiantil</t>
  </si>
  <si>
    <t>Elaborar en consenso  con la Secretaria de Educación Departamental la disponibilidad en la generación de espacios en que se logre la participación efectiva del contralor estudiantil al igual  que en las universidades en materias que les interese por ejemplo en contratación pública.</t>
  </si>
  <si>
    <t>Hacer un  diagnóstico general de la población estudiantil y mayor cobertura para empoderar la figura del contralor estudiantil que fortalezca los valores de la comunidad en el ejercicio del control fiscal.</t>
  </si>
  <si>
    <t>1 evento de la Eleccion de contralor estudiantil en el departamento con el consenso de la secretaria de educación departamental</t>
  </si>
  <si>
    <t>RECURSOS</t>
  </si>
  <si>
    <t>VIGENCIA 2017</t>
  </si>
  <si>
    <t>VIGENCIA-2018</t>
  </si>
  <si>
    <t>VIGENCIA 2019</t>
  </si>
  <si>
    <t>% DE AVANCE</t>
  </si>
  <si>
    <t>OBSERV SEGUIMIENTO</t>
  </si>
  <si>
    <t>OBSERV -SEGUIMIENTO</t>
  </si>
  <si>
    <t>OBSERV-SEGUIMIENTO</t>
  </si>
  <si>
    <t>3.2</t>
  </si>
  <si>
    <t>cumplimiento de mesas de trabajo en control fiscal</t>
  </si>
  <si>
    <t>cumplimiento de auditorias especiales o exprés</t>
  </si>
  <si>
    <t>cumplimiento de convenios de interoperabilidad de  información con otra entidades</t>
  </si>
  <si>
    <t>cumplimiento en el plan de capacitaciones a los sujetos de control</t>
  </si>
  <si>
    <t>cumplimiento al seguimiento de los planes de desarrollo</t>
  </si>
  <si>
    <t>cumplir con la publicación del ranking de los resultados de las auditorias</t>
  </si>
  <si>
    <t>cumplimiento en la participación del  gremio de contralores</t>
  </si>
  <si>
    <t>formular un propuesta de inclusión a otras instancias de control</t>
  </si>
  <si>
    <t>Informes especiales de auditoria con fenecimiento de las rendiciones de cuentas.</t>
  </si>
  <si>
    <t>cumplir con la capacitación de la articulación entre el control interno y el fiscal</t>
  </si>
  <si>
    <t xml:space="preserve">metodología de control fiscal para ESPD Y ESE </t>
  </si>
  <si>
    <t>Cumplir con la adopción de procesos orales de responsabilidad fiscal</t>
  </si>
  <si>
    <t>cumplimiento en la jurisdicción coactiva</t>
  </si>
  <si>
    <t>cumplimiento en la adopción de un plan de auditoria</t>
  </si>
  <si>
    <t>INDICADORES</t>
  </si>
  <si>
    <t>FORMULAS</t>
  </si>
  <si>
    <t>no de auditorias de fiscalización realizadas especiales o exprés / total de auditorias de fiscalización especial proyectadas</t>
  </si>
  <si>
    <t>No de convenios suscritos en firme por vigencia/ total de proyectos presentados en la vigencia para aceptación de entidad publicas.</t>
  </si>
  <si>
    <t>No de capacitaciones realizadas a los sujetos de control en la vigencia/ total de capacitaciones programadas en la respectiva vigencia</t>
  </si>
  <si>
    <t>No de seguimientos realizados a los planes de desarrollo de los municipios conforme a la herramienta del DNP/ total de municipios con planes de desarrollo implementados con la metodología del DNP</t>
  </si>
  <si>
    <t>No de informes especiales de auditoria con fenecimiento de Rendición de cuentas/ totalidad de sujetos de control con informes pendientes de fenecimiento de la rendición de cuentas</t>
  </si>
  <si>
    <t>1 documento metodológico  implementada</t>
  </si>
  <si>
    <t>No de audiencias realizadas con procesos verbales / total de audiencias  proyectados bajo la modalidad de oralidad</t>
  </si>
  <si>
    <t>1 manual de  jurisdicción coactiva</t>
  </si>
  <si>
    <t xml:space="preserve">1 plan anual de auditorias </t>
  </si>
  <si>
    <t xml:space="preserve">No de informes publicados en tiempo/
no de informes programados.
No de procesos aperturados por RF, administrativos sancionatorios/ no total de hallazgos recibidos.
valor efectivo pagado por el deudor/ valor total de la sanción 
</t>
  </si>
  <si>
    <t>Cumplimiento en la presentación de informes de auditoria.
Cumplimiento en los reportes de estadísticas de responsabilidad fiscal
Cunmplimiento de procesos de jurisdicción coactiva</t>
  </si>
  <si>
    <t>Cumplir  con la  creación del comité asesor de control interno departamental</t>
  </si>
  <si>
    <t>No de sujetos de control con oficinas de control interno actuales/total de sujetos de control  
 No instrumentos presentados de articulación entre el control interno y fiscal presentados al comité</t>
  </si>
  <si>
    <t xml:space="preserve">No de sujetos de control con oficinas de control interno actuales/total de sujetos de control  
1 comité creado
 </t>
  </si>
  <si>
    <t>ND</t>
  </si>
  <si>
    <t>no de participaciones ejecutadas en cada vigencia  con relación al numero de Audiencias programadas</t>
  </si>
  <si>
    <t>METAS DE RESULTADOS</t>
  </si>
  <si>
    <t>RECURSOS PROPIOS</t>
  </si>
  <si>
    <t>Informe de consolidación de estadisticas de responsabilidad fiscal en forma semestral, 28 informes finales de auditorias y 2 informes de responsabilidad fiscal</t>
  </si>
  <si>
    <t>PESO DE LA META</t>
  </si>
  <si>
    <t>PESO DE CADA LINEA ESTRATEGICA</t>
  </si>
  <si>
    <t>adecuación en le sistema contable de  las normas NIFF</t>
  </si>
  <si>
    <t xml:space="preserve">RECURSOS PROPIOS </t>
  </si>
  <si>
    <t xml:space="preserve">Coordinar acciones entre las autoridades ambientales y las redes de veeduría existentes protectoras del  medio ambiente.
</t>
  </si>
  <si>
    <t>11 audiencias  de trabajo con las comunidades durante las vigencias 2017-2018 y 2019</t>
  </si>
  <si>
    <t xml:space="preserve">Una presentación de Ranking,  donde se da a conocer la autoridad que más cumplió con los programas establecidos en sus planes de Desarrollo Departamental. </t>
  </si>
  <si>
    <t>NA</t>
  </si>
  <si>
    <t>PROCESOS RESPONSABLES</t>
  </si>
  <si>
    <t>PLANEACIÓN Y ADMINISTRATIVA</t>
  </si>
  <si>
    <t>PLANEACIÓN Y DIRECCION TECNICA DE CONTROL FISCAL</t>
  </si>
  <si>
    <t>PLANEACIÓN  Y DIRECCION TECNICA DE CONTROL FISCAL</t>
  </si>
  <si>
    <t>DIRECCION TECNICA DE CONTROL FISCAL Y DESPACHO DEL CONTRALOR</t>
  </si>
  <si>
    <t>CONTROL INTERNO Y DESPACHO DEL CONTRALOR</t>
  </si>
  <si>
    <t>META DE RESULTADOS ESPERADOS</t>
  </si>
  <si>
    <t>No De capacitaciones realizadas con relación a las capacitaciones programadas</t>
  </si>
  <si>
    <t>No de capacitaciones especializadas realizadas frente al total de capacitaciones programadas</t>
  </si>
  <si>
    <t>PLANEACIÓN Y PARTICIPACIÓN CIUDADANA (DTCF) DESPACHO DEL CONTRALOR</t>
  </si>
  <si>
    <t>Un plan general de auditorias para cada vigencia modificado de acuerdo con las exigencias</t>
  </si>
  <si>
    <t>FISICA</t>
  </si>
  <si>
    <t>META TOTAL</t>
  </si>
  <si>
    <t>META DE RESULTADOS ESPERADA FISICA</t>
  </si>
  <si>
    <t>META DE GESTIÓN</t>
  </si>
  <si>
    <t>medición de ofertas de contrato de outsoursing en sistemas</t>
  </si>
  <si>
    <t>medición de publicaciones en las redes sociales</t>
  </si>
  <si>
    <t>cumplimiento del programa de capacitaciones</t>
  </si>
  <si>
    <t>cumplimiento de capacitaciones en MECI y en autocontrol</t>
  </si>
  <si>
    <t>cumplir con verificaciones externas en otras fuentes de información</t>
  </si>
  <si>
    <t>cumplimiento en la actualización de procedimientos</t>
  </si>
  <si>
    <t>cumplimiento en control fiscal referente a los hallazgos realizados</t>
  </si>
  <si>
    <t>cumplimiento con el sistema de gestión documental</t>
  </si>
  <si>
    <t>cumplir metodologia ESPD Y ESE</t>
  </si>
  <si>
    <t>cumplimiento de proyecto de restructuración administrativa</t>
  </si>
  <si>
    <t>cumplimiento con el Plan Anual de Capacitación para las vigencias del 2018 y 2019</t>
  </si>
  <si>
    <t>cumplimiento en la definición de un plan de bienestar social</t>
  </si>
  <si>
    <t>Cumplimiento en la adopción del sistema de seguridad social y de salud</t>
  </si>
  <si>
    <t>Cumplimiento con la actualización del mapa de riesgo institucional</t>
  </si>
  <si>
    <t>cumplimiento en la adopción de una politica de daño antijuridica</t>
  </si>
  <si>
    <t>Cumplimiento con la recertificación del sistema de gestión de la calidad</t>
  </si>
  <si>
    <t xml:space="preserve">cumplimiento en actos administrativos </t>
  </si>
  <si>
    <t>1 instructivo metodologico implementado
 no de control fiscal ambiental aplicado en cada vigencia conm relación al total de control fiscal ambiental programado</t>
  </si>
  <si>
    <t xml:space="preserve">No de metas  suscritas en los planes de desarrollo municipal  que registren cumplimiento en cada vigencia  sobre el total de metas registradas en los diferentes PDT de los municipios. </t>
  </si>
  <si>
    <t>No de Planes de desarrollo evaludos / el total de planes de desarrollo municipales</t>
  </si>
  <si>
    <t>META DE PRODUCTOS</t>
  </si>
  <si>
    <t>OBJETIVO 1</t>
  </si>
  <si>
    <t>OBJETIVO 2</t>
  </si>
  <si>
    <t>OBJETIVO 3</t>
  </si>
  <si>
    <t>OBJETIVO 4</t>
  </si>
  <si>
    <t>OBJETIVO 5</t>
  </si>
  <si>
    <t>METAS</t>
  </si>
  <si>
    <t>PESO  POR  LINEA ESTRATEGICA</t>
  </si>
  <si>
    <t>4.   CONTROL DE GESTIÓN Y RESULTADO ENFOCADO A SU IMPACTO EN LAS COMUNIDADES</t>
  </si>
  <si>
    <t>5. PARTICIPACION CIUDADANA</t>
  </si>
  <si>
    <t>3. COMPROMISO CON LA SOSTENIBILIDAD AMBIENTAL</t>
  </si>
  <si>
    <t xml:space="preserve">OBJETIVOS </t>
  </si>
  <si>
    <t>20 APROXIMADAS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</si>
</sst>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_-;\-* #,##0_-;_-* &quot;-&quot;_-;_-@_-"/>
    <numFmt numFmtId="165" formatCode="#,##0_ ;\-#,##0\ "/>
  </numFmts>
  <fonts count="36" x14ac:knownFonts="1">
    <font>
      <sz val="11"/>
      <color theme="1"/>
      <name val="Calibri"/>
      <family val="2"/>
      <scheme val="minor"/>
    </font>
    <font>
      <sz val="11"/>
      <color theme="1"/>
      <name val="Calibri"/>
      <family val="2"/>
      <scheme val="minor"/>
    </font>
    <font>
      <sz val="9"/>
      <color rgb="FF000000"/>
      <name val="Calibri"/>
      <family val="2"/>
    </font>
    <font>
      <sz val="9"/>
      <color rgb="FF1F497D"/>
      <name val="Calibri"/>
      <family val="2"/>
    </font>
    <font>
      <b/>
      <sz val="9"/>
      <color rgb="FF000000"/>
      <name val="Calibri"/>
      <family val="2"/>
    </font>
    <font>
      <b/>
      <sz val="9"/>
      <color rgb="FF000000"/>
      <name val="Arial"/>
      <family val="2"/>
    </font>
    <font>
      <b/>
      <sz val="9"/>
      <color rgb="FF1F497D"/>
      <name val="Arial"/>
      <family val="2"/>
    </font>
    <font>
      <sz val="9"/>
      <name val="Arial"/>
      <family val="2"/>
    </font>
    <font>
      <sz val="9"/>
      <name val="Calibri"/>
      <family val="2"/>
    </font>
    <font>
      <sz val="11"/>
      <color theme="1"/>
      <name val="Calibri"/>
      <family val="2"/>
    </font>
    <font>
      <sz val="9"/>
      <color rgb="FF000000"/>
      <name val="Arial"/>
      <family val="2"/>
    </font>
    <font>
      <sz val="9"/>
      <color rgb="FF1F497D"/>
      <name val="Arial"/>
      <family val="2"/>
    </font>
    <font>
      <b/>
      <sz val="9"/>
      <color rgb="FF000000"/>
      <name val="Tahoma"/>
      <family val="2"/>
    </font>
    <font>
      <sz val="9"/>
      <color rgb="FF000000"/>
      <name val="Tahoma"/>
      <family val="2"/>
    </font>
    <font>
      <sz val="9"/>
      <color indexed="81"/>
      <name val="Tahoma"/>
      <family val="2"/>
    </font>
    <font>
      <b/>
      <sz val="9"/>
      <color indexed="81"/>
      <name val="Tahoma"/>
      <family val="2"/>
    </font>
    <font>
      <b/>
      <sz val="9"/>
      <color theme="1"/>
      <name val="Arial"/>
      <family val="2"/>
    </font>
    <font>
      <sz val="9"/>
      <color theme="1"/>
      <name val="Arial"/>
      <family val="2"/>
    </font>
    <font>
      <sz val="9"/>
      <color theme="1"/>
      <name val="Calibri"/>
      <family val="2"/>
      <scheme val="minor"/>
    </font>
    <font>
      <b/>
      <sz val="9"/>
      <color theme="3"/>
      <name val="Arial"/>
      <family val="2"/>
    </font>
    <font>
      <b/>
      <sz val="9"/>
      <color theme="1"/>
      <name val="Calibri"/>
      <family val="2"/>
      <scheme val="minor"/>
    </font>
    <font>
      <b/>
      <sz val="11"/>
      <color theme="1"/>
      <name val="Calibri"/>
      <family val="2"/>
      <scheme val="minor"/>
    </font>
    <font>
      <b/>
      <sz val="8"/>
      <color rgb="FF000000"/>
      <name val="Arial"/>
      <family val="2"/>
    </font>
    <font>
      <b/>
      <sz val="10"/>
      <color rgb="FF000000"/>
      <name val="Calibri"/>
      <family val="2"/>
    </font>
    <font>
      <b/>
      <sz val="10"/>
      <color rgb="FF000000"/>
      <name val="Arial"/>
      <family val="2"/>
    </font>
    <font>
      <b/>
      <sz val="10"/>
      <color theme="1"/>
      <name val="Calibri"/>
      <family val="2"/>
      <scheme val="minor"/>
    </font>
    <font>
      <sz val="10"/>
      <color theme="1"/>
      <name val="Calibri"/>
      <family val="2"/>
      <scheme val="minor"/>
    </font>
    <font>
      <sz val="10"/>
      <color rgb="FF000000"/>
      <name val="Calibri"/>
      <family val="2"/>
    </font>
    <font>
      <b/>
      <sz val="10"/>
      <name val="Arial"/>
      <family val="2"/>
    </font>
    <font>
      <sz val="10"/>
      <name val="Arial"/>
      <family val="2"/>
    </font>
    <font>
      <sz val="10"/>
      <color theme="1"/>
      <name val="Calibri"/>
      <family val="2"/>
    </font>
    <font>
      <sz val="10"/>
      <name val="Calibri"/>
      <family val="2"/>
    </font>
    <font>
      <sz val="10"/>
      <color rgb="FF000000"/>
      <name val="Arial"/>
      <family val="2"/>
    </font>
    <font>
      <b/>
      <sz val="10"/>
      <color rgb="FF1F497D"/>
      <name val="Arial"/>
      <family val="2"/>
    </font>
    <font>
      <b/>
      <sz val="10"/>
      <color theme="1"/>
      <name val="Arial"/>
      <family val="2"/>
    </font>
    <font>
      <sz val="10"/>
      <color theme="1"/>
      <name val="Arial"/>
      <family val="2"/>
    </font>
  </fonts>
  <fills count="15">
    <fill>
      <patternFill patternType="none"/>
    </fill>
    <fill>
      <patternFill patternType="gray125"/>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C00000"/>
        <bgColor rgb="FF000000"/>
      </patternFill>
    </fill>
    <fill>
      <patternFill patternType="solid">
        <fgColor rgb="FFFFFF00"/>
        <bgColor indexed="64"/>
      </patternFill>
    </fill>
    <fill>
      <patternFill patternType="solid">
        <fgColor rgb="FF92D050"/>
        <bgColor indexed="64"/>
      </patternFill>
    </fill>
    <fill>
      <patternFill patternType="solid">
        <fgColor rgb="FFC00000"/>
        <bgColor indexed="64"/>
      </patternFill>
    </fill>
    <fill>
      <patternFill patternType="solid">
        <fgColor theme="2" tint="-0.249977111117893"/>
        <bgColor indexed="64"/>
      </patternFill>
    </fill>
    <fill>
      <patternFill patternType="solid">
        <fgColor rgb="FFFFC000"/>
        <bgColor indexed="64"/>
      </patternFill>
    </fill>
    <fill>
      <patternFill patternType="solid">
        <fgColor theme="0"/>
        <bgColor indexed="64"/>
      </patternFill>
    </fill>
    <fill>
      <patternFill patternType="solid">
        <fgColor theme="0"/>
        <bgColor rgb="FF000000"/>
      </patternFill>
    </fill>
    <fill>
      <patternFill patternType="solid">
        <fgColor theme="2"/>
        <bgColor rgb="FF000000"/>
      </patternFill>
    </fill>
    <fill>
      <patternFill patternType="solid">
        <fgColor theme="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390">
    <xf numFmtId="0" fontId="0" fillId="0" borderId="0" xfId="0"/>
    <xf numFmtId="0" fontId="2" fillId="0" borderId="1" xfId="0" applyFont="1" applyFill="1" applyBorder="1"/>
    <xf numFmtId="0" fontId="2" fillId="0" borderId="0" xfId="0" applyFont="1" applyFill="1" applyBorder="1"/>
    <xf numFmtId="0" fontId="2" fillId="0" borderId="4" xfId="0" applyFont="1" applyFill="1" applyBorder="1"/>
    <xf numFmtId="0" fontId="4" fillId="2" borderId="5" xfId="0" applyFont="1" applyFill="1" applyBorder="1"/>
    <xf numFmtId="0" fontId="4" fillId="2" borderId="4" xfId="0" applyFont="1" applyFill="1" applyBorder="1" applyAlignment="1">
      <alignment horizontal="center"/>
    </xf>
    <xf numFmtId="0" fontId="4" fillId="2" borderId="5" xfId="0" applyFont="1" applyFill="1" applyBorder="1" applyAlignment="1">
      <alignment horizontal="center" vertical="top"/>
    </xf>
    <xf numFmtId="0" fontId="4" fillId="2" borderId="5" xfId="0" applyFont="1" applyFill="1" applyBorder="1" applyAlignment="1">
      <alignment horizontal="center"/>
    </xf>
    <xf numFmtId="0" fontId="5" fillId="2" borderId="5" xfId="0" applyFont="1" applyFill="1" applyBorder="1" applyAlignment="1">
      <alignment horizontal="center" vertical="center"/>
    </xf>
    <xf numFmtId="0" fontId="5" fillId="2" borderId="5" xfId="0" applyFont="1" applyFill="1" applyBorder="1" applyAlignment="1">
      <alignment vertical="center"/>
    </xf>
    <xf numFmtId="0" fontId="5" fillId="2" borderId="7" xfId="0" applyFont="1" applyFill="1" applyBorder="1" applyAlignment="1">
      <alignment horizontal="center" vertical="center"/>
    </xf>
    <xf numFmtId="0" fontId="5" fillId="3" borderId="0" xfId="0" applyFont="1" applyFill="1" applyBorder="1" applyAlignment="1">
      <alignment vertical="center"/>
    </xf>
    <xf numFmtId="0" fontId="2" fillId="3" borderId="0" xfId="0" applyFont="1" applyFill="1" applyBorder="1"/>
    <xf numFmtId="0" fontId="5" fillId="3" borderId="4" xfId="0" applyFont="1" applyFill="1" applyBorder="1" applyAlignment="1">
      <alignment horizontal="right" vertical="center" wrapText="1"/>
    </xf>
    <xf numFmtId="0" fontId="5" fillId="5" borderId="4" xfId="0" applyFont="1" applyFill="1" applyBorder="1" applyAlignment="1">
      <alignment horizontal="center" vertical="center"/>
    </xf>
    <xf numFmtId="0" fontId="2" fillId="4" borderId="4" xfId="0" applyFont="1" applyFill="1" applyBorder="1" applyAlignment="1">
      <alignment horizontal="center" vertical="top"/>
    </xf>
    <xf numFmtId="0" fontId="5" fillId="4" borderId="4" xfId="0" applyFont="1" applyFill="1" applyBorder="1" applyAlignment="1">
      <alignment vertical="center"/>
    </xf>
    <xf numFmtId="0" fontId="5" fillId="4" borderId="4" xfId="0" applyFont="1" applyFill="1" applyBorder="1" applyAlignment="1">
      <alignment horizontal="center" vertical="center" wrapText="1"/>
    </xf>
    <xf numFmtId="0" fontId="2" fillId="4" borderId="4" xfId="0" applyFont="1" applyFill="1" applyBorder="1"/>
    <xf numFmtId="0" fontId="2" fillId="4" borderId="9" xfId="0" applyFont="1" applyFill="1" applyBorder="1"/>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7" fillId="0" borderId="4" xfId="0" applyFont="1" applyFill="1" applyBorder="1" applyAlignment="1">
      <alignment horizontal="left" vertical="top" wrapText="1"/>
    </xf>
    <xf numFmtId="0" fontId="7" fillId="3" borderId="4" xfId="0" applyFont="1" applyFill="1" applyBorder="1" applyAlignment="1">
      <alignment horizontal="justify" vertical="top" wrapText="1"/>
    </xf>
    <xf numFmtId="1" fontId="8" fillId="3" borderId="4" xfId="1" applyNumberFormat="1" applyFont="1" applyFill="1" applyBorder="1" applyAlignment="1">
      <alignment horizontal="center" vertical="top"/>
    </xf>
    <xf numFmtId="0" fontId="8" fillId="3" borderId="9" xfId="0" applyFont="1" applyFill="1" applyBorder="1" applyAlignment="1">
      <alignment vertical="top" wrapText="1"/>
    </xf>
    <xf numFmtId="0" fontId="2" fillId="3" borderId="4" xfId="0" applyFont="1" applyFill="1" applyBorder="1" applyAlignment="1">
      <alignment vertical="top" wrapText="1"/>
    </xf>
    <xf numFmtId="0" fontId="2" fillId="3" borderId="4" xfId="0" applyFont="1" applyFill="1" applyBorder="1"/>
    <xf numFmtId="0" fontId="7" fillId="0" borderId="4" xfId="0" applyFont="1" applyFill="1" applyBorder="1" applyAlignment="1">
      <alignment vertical="top" wrapText="1"/>
    </xf>
    <xf numFmtId="0" fontId="8" fillId="0" borderId="4" xfId="0" applyFont="1" applyFill="1" applyBorder="1" applyAlignment="1">
      <alignment vertical="top" wrapText="1"/>
    </xf>
    <xf numFmtId="10" fontId="8" fillId="3" borderId="4" xfId="1" applyNumberFormat="1" applyFont="1" applyFill="1" applyBorder="1" applyAlignment="1">
      <alignment vertical="top"/>
    </xf>
    <xf numFmtId="10" fontId="8" fillId="3" borderId="4" xfId="1" applyNumberFormat="1" applyFont="1" applyFill="1" applyBorder="1" applyAlignment="1">
      <alignment horizontal="center" vertical="top"/>
    </xf>
    <xf numFmtId="0" fontId="7" fillId="0" borderId="4" xfId="0" applyFont="1" applyFill="1" applyBorder="1" applyAlignment="1">
      <alignment horizontal="center" vertical="top" wrapText="1"/>
    </xf>
    <xf numFmtId="9" fontId="8" fillId="3" borderId="4" xfId="1" applyFont="1" applyFill="1" applyBorder="1" applyAlignment="1">
      <alignment vertical="top"/>
    </xf>
    <xf numFmtId="0" fontId="2" fillId="3" borderId="4" xfId="0" applyFont="1" applyFill="1" applyBorder="1" applyAlignment="1">
      <alignment vertical="top"/>
    </xf>
    <xf numFmtId="0" fontId="8" fillId="3" borderId="4" xfId="0" applyFont="1" applyFill="1" applyBorder="1"/>
    <xf numFmtId="0" fontId="7" fillId="0" borderId="9" xfId="0" applyFont="1" applyFill="1" applyBorder="1" applyAlignment="1">
      <alignment vertical="top" wrapText="1"/>
    </xf>
    <xf numFmtId="0" fontId="8" fillId="0" borderId="4" xfId="0" applyFont="1" applyFill="1" applyBorder="1" applyAlignment="1">
      <alignment vertical="top"/>
    </xf>
    <xf numFmtId="0" fontId="8" fillId="3" borderId="0" xfId="0" applyFont="1" applyFill="1" applyBorder="1"/>
    <xf numFmtId="0" fontId="7" fillId="0" borderId="8" xfId="0" applyFont="1" applyFill="1" applyBorder="1" applyAlignment="1">
      <alignment vertical="top" wrapText="1"/>
    </xf>
    <xf numFmtId="0" fontId="8" fillId="0" borderId="8" xfId="0" applyFont="1" applyFill="1" applyBorder="1" applyAlignment="1">
      <alignment vertical="top" wrapText="1"/>
    </xf>
    <xf numFmtId="0" fontId="8" fillId="3" borderId="11" xfId="0" applyFont="1" applyFill="1" applyBorder="1" applyAlignment="1">
      <alignment vertical="top" wrapText="1"/>
    </xf>
    <xf numFmtId="0" fontId="7" fillId="0" borderId="12" xfId="0" applyFont="1" applyFill="1" applyBorder="1" applyAlignment="1">
      <alignment horizontal="left" vertical="top" wrapText="1"/>
    </xf>
    <xf numFmtId="0" fontId="8" fillId="3" borderId="4" xfId="0" applyFont="1" applyFill="1" applyBorder="1" applyAlignment="1">
      <alignment vertical="top"/>
    </xf>
    <xf numFmtId="0" fontId="5" fillId="3" borderId="8" xfId="0" applyFont="1" applyFill="1" applyBorder="1" applyAlignment="1">
      <alignment horizontal="right" vertical="center" wrapText="1"/>
    </xf>
    <xf numFmtId="0" fontId="5" fillId="4" borderId="10" xfId="0" applyFont="1" applyFill="1" applyBorder="1" applyAlignment="1">
      <alignment horizontal="center" vertical="center"/>
    </xf>
    <xf numFmtId="0" fontId="6" fillId="0" borderId="10" xfId="0" applyFont="1" applyFill="1" applyBorder="1" applyAlignment="1">
      <alignment horizontal="center" vertical="top" wrapText="1"/>
    </xf>
    <xf numFmtId="0" fontId="9" fillId="0" borderId="0" xfId="0" applyFont="1" applyFill="1" applyBorder="1" applyAlignment="1">
      <alignment vertical="center" wrapText="1"/>
    </xf>
    <xf numFmtId="0" fontId="2" fillId="3" borderId="9" xfId="0" applyFont="1" applyFill="1" applyBorder="1"/>
    <xf numFmtId="0" fontId="5" fillId="3" borderId="8" xfId="0" applyFont="1" applyFill="1" applyBorder="1" applyAlignment="1">
      <alignment vertical="center" wrapText="1"/>
    </xf>
    <xf numFmtId="0" fontId="4" fillId="2" borderId="4" xfId="0" applyFont="1" applyFill="1" applyBorder="1" applyAlignment="1">
      <alignment horizontal="center" vertical="top"/>
    </xf>
    <xf numFmtId="0" fontId="2" fillId="2" borderId="13" xfId="0" applyFont="1" applyFill="1" applyBorder="1" applyAlignment="1">
      <alignment vertical="top"/>
    </xf>
    <xf numFmtId="0" fontId="2" fillId="2" borderId="4" xfId="0" applyFont="1" applyFill="1" applyBorder="1" applyAlignment="1">
      <alignment vertical="top"/>
    </xf>
    <xf numFmtId="0" fontId="10" fillId="0" borderId="12" xfId="0" applyFont="1" applyFill="1" applyBorder="1" applyAlignment="1">
      <alignment vertical="top" wrapText="1"/>
    </xf>
    <xf numFmtId="0" fontId="10" fillId="0" borderId="4" xfId="0" applyFont="1" applyFill="1" applyBorder="1" applyAlignment="1">
      <alignment vertical="top" wrapText="1"/>
    </xf>
    <xf numFmtId="9" fontId="2" fillId="3" borderId="4" xfId="1" applyFont="1" applyFill="1" applyBorder="1" applyAlignment="1">
      <alignment vertical="top"/>
    </xf>
    <xf numFmtId="0" fontId="10" fillId="0" borderId="9" xfId="0" applyFont="1" applyFill="1" applyBorder="1" applyAlignment="1">
      <alignment vertical="top" wrapText="1"/>
    </xf>
    <xf numFmtId="0" fontId="10" fillId="0" borderId="14" xfId="0" applyFont="1" applyFill="1" applyBorder="1" applyAlignment="1">
      <alignment vertical="top" wrapText="1"/>
    </xf>
    <xf numFmtId="0" fontId="10" fillId="0" borderId="8" xfId="0" applyFont="1" applyFill="1" applyBorder="1" applyAlignment="1">
      <alignment vertical="top" wrapText="1"/>
    </xf>
    <xf numFmtId="0" fontId="2" fillId="3" borderId="11" xfId="0" applyFont="1" applyFill="1" applyBorder="1" applyAlignment="1">
      <alignment vertical="top"/>
    </xf>
    <xf numFmtId="0" fontId="10" fillId="0" borderId="13" xfId="0" applyFont="1" applyFill="1" applyBorder="1" applyAlignment="1">
      <alignment vertical="top" wrapText="1"/>
    </xf>
    <xf numFmtId="0" fontId="6" fillId="0" borderId="8" xfId="0" applyFont="1" applyFill="1" applyBorder="1" applyAlignment="1">
      <alignment horizontal="center" vertical="center" wrapText="1"/>
    </xf>
    <xf numFmtId="0" fontId="7" fillId="0" borderId="12" xfId="0" applyFont="1" applyFill="1" applyBorder="1" applyAlignment="1">
      <alignment vertical="top" wrapText="1"/>
    </xf>
    <xf numFmtId="0" fontId="7" fillId="0" borderId="13" xfId="0" applyFont="1" applyFill="1" applyBorder="1" applyAlignment="1">
      <alignment vertical="top" wrapText="1"/>
    </xf>
    <xf numFmtId="0" fontId="6" fillId="0" borderId="10" xfId="0" applyFont="1" applyFill="1" applyBorder="1" applyAlignment="1">
      <alignment horizontal="center" vertical="center" wrapText="1"/>
    </xf>
    <xf numFmtId="0" fontId="7" fillId="0" borderId="14" xfId="0" applyFont="1" applyFill="1" applyBorder="1" applyAlignment="1">
      <alignment wrapText="1"/>
    </xf>
    <xf numFmtId="0" fontId="7" fillId="0" borderId="4" xfId="0" applyFont="1" applyFill="1" applyBorder="1" applyAlignment="1">
      <alignment wrapText="1"/>
    </xf>
    <xf numFmtId="0" fontId="6" fillId="0" borderId="5" xfId="0" applyFont="1" applyFill="1" applyBorder="1" applyAlignment="1">
      <alignment horizontal="center" vertical="center" wrapText="1"/>
    </xf>
    <xf numFmtId="0" fontId="7" fillId="0" borderId="15" xfId="0" applyFont="1" applyFill="1" applyBorder="1" applyAlignment="1">
      <alignment vertical="top" wrapText="1"/>
    </xf>
    <xf numFmtId="0" fontId="5" fillId="5"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8" fillId="0" borderId="15" xfId="0" applyFont="1" applyFill="1" applyBorder="1" applyAlignment="1">
      <alignment vertical="top" wrapText="1"/>
    </xf>
    <xf numFmtId="0" fontId="10" fillId="0" borderId="5" xfId="0" applyFont="1" applyFill="1" applyBorder="1" applyAlignment="1">
      <alignment vertical="top" wrapText="1"/>
    </xf>
    <xf numFmtId="0" fontId="10" fillId="0" borderId="7" xfId="0" applyFont="1" applyFill="1" applyBorder="1" applyAlignment="1">
      <alignment vertical="top" wrapText="1"/>
    </xf>
    <xf numFmtId="0" fontId="5" fillId="3" borderId="9" xfId="0" applyFont="1" applyFill="1" applyBorder="1" applyAlignment="1">
      <alignment vertical="center" wrapText="1"/>
    </xf>
    <xf numFmtId="0" fontId="5" fillId="3" borderId="0" xfId="0" applyFont="1" applyFill="1" applyBorder="1" applyAlignment="1">
      <alignment horizontal="right" vertical="center" wrapText="1"/>
    </xf>
    <xf numFmtId="0" fontId="2" fillId="2" borderId="4" xfId="0" applyFont="1" applyFill="1" applyBorder="1"/>
    <xf numFmtId="10" fontId="2" fillId="2" borderId="4" xfId="0" applyNumberFormat="1" applyFont="1" applyFill="1" applyBorder="1"/>
    <xf numFmtId="0" fontId="2" fillId="2" borderId="0" xfId="0" applyFont="1" applyFill="1" applyBorder="1"/>
    <xf numFmtId="0" fontId="7" fillId="0" borderId="7" xfId="0" applyFont="1" applyFill="1" applyBorder="1" applyAlignment="1">
      <alignment vertical="top" wrapText="1"/>
    </xf>
    <xf numFmtId="10" fontId="8" fillId="3" borderId="4" xfId="0" applyNumberFormat="1" applyFont="1" applyFill="1" applyBorder="1"/>
    <xf numFmtId="0" fontId="10" fillId="0" borderId="4" xfId="0" applyFont="1" applyFill="1" applyBorder="1" applyAlignment="1">
      <alignment vertical="center"/>
    </xf>
    <xf numFmtId="10" fontId="2" fillId="3" borderId="4" xfId="0" applyNumberFormat="1" applyFont="1" applyFill="1" applyBorder="1"/>
    <xf numFmtId="0" fontId="5" fillId="3" borderId="0" xfId="0" applyFont="1" applyFill="1" applyBorder="1" applyAlignment="1">
      <alignment vertical="center" wrapText="1"/>
    </xf>
    <xf numFmtId="0" fontId="10" fillId="3" borderId="0" xfId="0" applyFont="1" applyFill="1" applyBorder="1" applyAlignment="1">
      <alignment horizontal="justify" vertical="center"/>
    </xf>
    <xf numFmtId="0" fontId="10" fillId="3" borderId="0" xfId="0" applyFont="1" applyFill="1" applyBorder="1" applyAlignment="1">
      <alignment horizontal="justify" vertical="center" wrapText="1"/>
    </xf>
    <xf numFmtId="9" fontId="2" fillId="3" borderId="0" xfId="1" applyFont="1" applyFill="1" applyBorder="1"/>
    <xf numFmtId="0" fontId="10" fillId="3" borderId="0" xfId="0" applyFont="1" applyFill="1" applyBorder="1" applyAlignment="1">
      <alignment vertical="center" wrapText="1"/>
    </xf>
    <xf numFmtId="0" fontId="2" fillId="3" borderId="0" xfId="0" applyFont="1" applyFill="1" applyBorder="1" applyAlignment="1">
      <alignment vertical="center" wrapText="1"/>
    </xf>
    <xf numFmtId="0" fontId="5" fillId="3" borderId="0" xfId="0" applyFont="1" applyFill="1" applyBorder="1" applyAlignment="1">
      <alignment horizontal="justify" vertical="center"/>
    </xf>
    <xf numFmtId="0" fontId="10" fillId="3" borderId="0" xfId="0" applyFont="1" applyFill="1" applyBorder="1"/>
    <xf numFmtId="0" fontId="10" fillId="0" borderId="0" xfId="0" applyFont="1" applyFill="1" applyBorder="1" applyAlignment="1">
      <alignment horizontal="left" vertical="center" wrapText="1" indent="2"/>
    </xf>
    <xf numFmtId="0" fontId="5" fillId="0" borderId="0" xfId="0" applyFont="1" applyFill="1" applyBorder="1" applyAlignment="1">
      <alignment vertical="center" wrapText="1"/>
    </xf>
    <xf numFmtId="0" fontId="10"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top"/>
    </xf>
    <xf numFmtId="0" fontId="10" fillId="0" borderId="0" xfId="0" applyFont="1" applyFill="1" applyBorder="1" applyAlignment="1">
      <alignment horizontal="justify" vertical="top"/>
    </xf>
    <xf numFmtId="0" fontId="2" fillId="0" borderId="5" xfId="0" applyFont="1" applyFill="1" applyBorder="1"/>
    <xf numFmtId="0" fontId="16" fillId="11" borderId="4" xfId="0" applyFont="1" applyFill="1" applyBorder="1" applyAlignment="1">
      <alignment vertical="center" wrapText="1"/>
    </xf>
    <xf numFmtId="0" fontId="16" fillId="6" borderId="17" xfId="0" applyFont="1" applyFill="1" applyBorder="1" applyAlignment="1">
      <alignment horizontal="center" vertical="center"/>
    </xf>
    <xf numFmtId="0" fontId="16" fillId="6" borderId="15" xfId="0" applyFont="1" applyFill="1" applyBorder="1" applyAlignment="1">
      <alignment horizontal="center" vertical="center"/>
    </xf>
    <xf numFmtId="0" fontId="17" fillId="6" borderId="15" xfId="0" applyFont="1" applyFill="1" applyBorder="1" applyAlignment="1">
      <alignment vertical="center" wrapText="1"/>
    </xf>
    <xf numFmtId="0" fontId="18" fillId="6" borderId="15" xfId="0" applyFont="1" applyFill="1" applyBorder="1"/>
    <xf numFmtId="0" fontId="18" fillId="6" borderId="4" xfId="0" applyFont="1" applyFill="1" applyBorder="1" applyAlignment="1">
      <alignment vertical="top"/>
    </xf>
    <xf numFmtId="0" fontId="18" fillId="11" borderId="0" xfId="0" applyFont="1" applyFill="1"/>
    <xf numFmtId="0" fontId="16" fillId="11" borderId="4" xfId="0" applyFont="1" applyFill="1" applyBorder="1" applyAlignment="1">
      <alignment horizontal="right" vertical="center" wrapText="1"/>
    </xf>
    <xf numFmtId="0" fontId="17" fillId="11" borderId="5" xfId="0" applyFont="1" applyFill="1" applyBorder="1" applyAlignment="1">
      <alignment vertical="top" wrapText="1"/>
    </xf>
    <xf numFmtId="0" fontId="18" fillId="11" borderId="5" xfId="0" applyFont="1" applyFill="1" applyBorder="1" applyAlignment="1">
      <alignment horizontal="center" vertical="top"/>
    </xf>
    <xf numFmtId="0" fontId="18" fillId="11" borderId="4" xfId="0" applyFont="1" applyFill="1" applyBorder="1" applyAlignment="1">
      <alignment vertical="top" wrapText="1"/>
    </xf>
    <xf numFmtId="0" fontId="18" fillId="11" borderId="4" xfId="0" applyFont="1" applyFill="1" applyBorder="1" applyAlignment="1">
      <alignment vertical="top"/>
    </xf>
    <xf numFmtId="0" fontId="18" fillId="11" borderId="0" xfId="0" applyFont="1" applyFill="1" applyAlignment="1">
      <alignment wrapText="1"/>
    </xf>
    <xf numFmtId="0" fontId="16" fillId="11" borderId="9" xfId="0" applyFont="1" applyFill="1" applyBorder="1" applyAlignment="1">
      <alignment vertical="center" wrapText="1"/>
    </xf>
    <xf numFmtId="0" fontId="20" fillId="6" borderId="11" xfId="0" applyFont="1" applyFill="1" applyBorder="1" applyAlignment="1">
      <alignment horizontal="center"/>
    </xf>
    <xf numFmtId="0" fontId="18" fillId="6" borderId="13" xfId="0" applyFont="1" applyFill="1" applyBorder="1"/>
    <xf numFmtId="0" fontId="16" fillId="11" borderId="0" xfId="0" applyFont="1" applyFill="1" applyBorder="1" applyAlignment="1">
      <alignment horizontal="right" vertical="center" wrapText="1"/>
    </xf>
    <xf numFmtId="0" fontId="18" fillId="11" borderId="4" xfId="0" applyFont="1" applyFill="1" applyBorder="1" applyAlignment="1">
      <alignment horizontal="center" vertical="top"/>
    </xf>
    <xf numFmtId="0" fontId="0" fillId="0" borderId="0" xfId="0" applyAlignment="1">
      <alignment horizontal="center"/>
    </xf>
    <xf numFmtId="0" fontId="10" fillId="0" borderId="12" xfId="0" applyFont="1" applyFill="1" applyBorder="1" applyAlignment="1">
      <alignment horizontal="center" vertical="top" wrapText="1"/>
    </xf>
    <xf numFmtId="0" fontId="4" fillId="13" borderId="4" xfId="0" applyFont="1" applyFill="1" applyBorder="1" applyAlignment="1">
      <alignment horizontal="center"/>
    </xf>
    <xf numFmtId="0" fontId="5" fillId="13" borderId="4" xfId="0" applyFont="1" applyFill="1" applyBorder="1" applyAlignment="1">
      <alignment horizontal="center" vertical="center"/>
    </xf>
    <xf numFmtId="0" fontId="2" fillId="13" borderId="4" xfId="0" applyFont="1" applyFill="1" applyBorder="1" applyAlignment="1">
      <alignment horizontal="center" vertical="top"/>
    </xf>
    <xf numFmtId="0" fontId="5" fillId="13" borderId="4" xfId="0" applyFont="1" applyFill="1" applyBorder="1" applyAlignment="1">
      <alignment vertical="center"/>
    </xf>
    <xf numFmtId="0" fontId="22" fillId="13" borderId="4" xfId="0" applyFont="1" applyFill="1" applyBorder="1" applyAlignment="1">
      <alignment horizontal="center" vertical="center"/>
    </xf>
    <xf numFmtId="0" fontId="22" fillId="13" borderId="4" xfId="0" applyFont="1" applyFill="1" applyBorder="1" applyAlignment="1">
      <alignment vertical="center"/>
    </xf>
    <xf numFmtId="0" fontId="2" fillId="13" borderId="4" xfId="0" applyFont="1" applyFill="1" applyBorder="1"/>
    <xf numFmtId="0" fontId="10" fillId="0" borderId="4" xfId="0" applyFont="1" applyFill="1" applyBorder="1" applyAlignment="1">
      <alignment horizontal="right" vertical="top" wrapText="1"/>
    </xf>
    <xf numFmtId="0" fontId="4" fillId="13" borderId="8" xfId="0" applyFont="1" applyFill="1" applyBorder="1" applyAlignment="1">
      <alignment vertical="top"/>
    </xf>
    <xf numFmtId="0" fontId="4" fillId="13" borderId="5" xfId="0" applyFont="1" applyFill="1" applyBorder="1" applyAlignment="1">
      <alignment vertical="top"/>
    </xf>
    <xf numFmtId="0" fontId="5" fillId="13" borderId="4" xfId="0" applyFont="1" applyFill="1" applyBorder="1" applyAlignment="1">
      <alignment horizontal="center" vertical="center" wrapText="1"/>
    </xf>
    <xf numFmtId="0" fontId="5" fillId="13" borderId="13" xfId="0" applyFont="1" applyFill="1" applyBorder="1" applyAlignment="1">
      <alignment vertical="center"/>
    </xf>
    <xf numFmtId="0" fontId="20" fillId="14" borderId="4" xfId="0" applyFont="1" applyFill="1" applyBorder="1" applyAlignment="1">
      <alignment horizontal="center"/>
    </xf>
    <xf numFmtId="0" fontId="18" fillId="14" borderId="4" xfId="0" applyFont="1" applyFill="1" applyBorder="1"/>
    <xf numFmtId="0" fontId="22" fillId="13" borderId="8" xfId="0" applyFont="1" applyFill="1" applyBorder="1" applyAlignment="1">
      <alignment horizontal="center" vertical="center"/>
    </xf>
    <xf numFmtId="0" fontId="22" fillId="13" borderId="5" xfId="0" applyFont="1" applyFill="1" applyBorder="1" applyAlignment="1">
      <alignment horizontal="center" vertical="center"/>
    </xf>
    <xf numFmtId="0" fontId="4" fillId="13" borderId="4" xfId="0" applyFont="1" applyFill="1" applyBorder="1" applyAlignment="1">
      <alignment horizontal="center"/>
    </xf>
    <xf numFmtId="0" fontId="10" fillId="0" borderId="4" xfId="0" applyFont="1" applyFill="1" applyBorder="1" applyAlignment="1">
      <alignment horizontal="center" vertical="top" wrapText="1"/>
    </xf>
    <xf numFmtId="9" fontId="0" fillId="0" borderId="0" xfId="0" applyNumberFormat="1" applyAlignment="1">
      <alignment horizontal="center"/>
    </xf>
    <xf numFmtId="0" fontId="4" fillId="13" borderId="4" xfId="0" applyFont="1" applyFill="1" applyBorder="1" applyAlignment="1">
      <alignment horizontal="center" vertical="top" wrapText="1"/>
    </xf>
    <xf numFmtId="9" fontId="10" fillId="0" borderId="5" xfId="1" applyFont="1" applyFill="1" applyBorder="1" applyAlignment="1">
      <alignment vertical="top" wrapText="1"/>
    </xf>
    <xf numFmtId="164" fontId="10" fillId="11" borderId="4" xfId="2" applyFont="1" applyFill="1" applyBorder="1" applyAlignment="1">
      <alignment vertical="top" wrapText="1"/>
    </xf>
    <xf numFmtId="0" fontId="23" fillId="13" borderId="4" xfId="0" applyFont="1" applyFill="1" applyBorder="1" applyAlignment="1">
      <alignment wrapText="1"/>
    </xf>
    <xf numFmtId="0" fontId="23" fillId="13" borderId="4" xfId="0" applyFont="1" applyFill="1" applyBorder="1" applyAlignment="1">
      <alignment horizontal="center"/>
    </xf>
    <xf numFmtId="0" fontId="23" fillId="13" borderId="4" xfId="0" applyFont="1" applyFill="1" applyBorder="1" applyAlignment="1">
      <alignment horizontal="center" vertical="top" wrapText="1"/>
    </xf>
    <xf numFmtId="0" fontId="24" fillId="13" borderId="4" xfId="0" applyFont="1" applyFill="1" applyBorder="1" applyAlignment="1">
      <alignment horizontal="center" vertical="center"/>
    </xf>
    <xf numFmtId="0" fontId="25" fillId="14" borderId="8" xfId="0" applyFont="1" applyFill="1" applyBorder="1" applyAlignment="1">
      <alignment horizontal="center"/>
    </xf>
    <xf numFmtId="0" fontId="26" fillId="14" borderId="0" xfId="0" applyFont="1" applyFill="1"/>
    <xf numFmtId="0" fontId="24" fillId="13" borderId="9" xfId="0" applyFont="1" applyFill="1" applyBorder="1" applyAlignment="1">
      <alignment horizontal="right" vertical="center" wrapText="1"/>
    </xf>
    <xf numFmtId="0" fontId="24" fillId="13" borderId="8" xfId="0" applyFont="1" applyFill="1" applyBorder="1" applyAlignment="1">
      <alignment vertical="top"/>
    </xf>
    <xf numFmtId="0" fontId="27" fillId="13" borderId="4" xfId="0" applyFont="1" applyFill="1" applyBorder="1" applyAlignment="1">
      <alignment horizontal="center" vertical="top"/>
    </xf>
    <xf numFmtId="0" fontId="24" fillId="13" borderId="4" xfId="0" applyFont="1" applyFill="1" applyBorder="1" applyAlignment="1">
      <alignment vertical="center"/>
    </xf>
    <xf numFmtId="0" fontId="25" fillId="14" borderId="4" xfId="0" applyFont="1" applyFill="1" applyBorder="1" applyAlignment="1">
      <alignment horizontal="center"/>
    </xf>
    <xf numFmtId="0" fontId="25" fillId="14" borderId="5" xfId="0" applyFont="1" applyFill="1" applyBorder="1" applyAlignment="1">
      <alignment horizontal="center"/>
    </xf>
    <xf numFmtId="0" fontId="24" fillId="3" borderId="9" xfId="0" applyFont="1" applyFill="1" applyBorder="1" applyAlignment="1">
      <alignment horizontal="right" vertical="center" wrapText="1"/>
    </xf>
    <xf numFmtId="0" fontId="24" fillId="13" borderId="10" xfId="0" applyFont="1" applyFill="1" applyBorder="1" applyAlignment="1">
      <alignment vertical="top"/>
    </xf>
    <xf numFmtId="0" fontId="29" fillId="0" borderId="4" xfId="0" applyFont="1" applyFill="1" applyBorder="1" applyAlignment="1">
      <alignment horizontal="left" vertical="top" wrapText="1"/>
    </xf>
    <xf numFmtId="0" fontId="29" fillId="3" borderId="4" xfId="0" applyFont="1" applyFill="1" applyBorder="1" applyAlignment="1">
      <alignment horizontal="justify" vertical="top" wrapText="1"/>
    </xf>
    <xf numFmtId="0" fontId="26" fillId="0" borderId="4" xfId="0" applyFont="1" applyBorder="1" applyAlignment="1">
      <alignment vertical="top"/>
    </xf>
    <xf numFmtId="0" fontId="26" fillId="0" borderId="4" xfId="0" applyFont="1" applyBorder="1" applyAlignment="1">
      <alignment horizontal="center" vertical="top"/>
    </xf>
    <xf numFmtId="0" fontId="26" fillId="0" borderId="4" xfId="0" applyFont="1" applyBorder="1" applyAlignment="1">
      <alignment horizontal="center" vertical="top" wrapText="1"/>
    </xf>
    <xf numFmtId="0" fontId="26" fillId="0" borderId="4" xfId="0" applyFont="1" applyBorder="1"/>
    <xf numFmtId="9" fontId="26" fillId="0" borderId="4" xfId="1" applyFont="1" applyBorder="1"/>
    <xf numFmtId="0" fontId="30" fillId="0" borderId="4" xfId="0" applyFont="1" applyFill="1" applyBorder="1" applyAlignment="1">
      <alignment vertical="top" wrapText="1"/>
    </xf>
    <xf numFmtId="0" fontId="30" fillId="3" borderId="4" xfId="0" applyFont="1" applyFill="1" applyBorder="1" applyAlignment="1">
      <alignment horizontal="center" vertical="top" wrapText="1"/>
    </xf>
    <xf numFmtId="164" fontId="26" fillId="0" borderId="4" xfId="2" applyFont="1" applyBorder="1" applyAlignment="1">
      <alignment vertical="top" wrapText="1"/>
    </xf>
    <xf numFmtId="9" fontId="26" fillId="0" borderId="4" xfId="1" applyFont="1" applyBorder="1" applyAlignment="1">
      <alignment horizontal="center" vertical="top" wrapText="1"/>
    </xf>
    <xf numFmtId="0" fontId="30" fillId="3" borderId="4" xfId="0" applyFont="1" applyFill="1" applyBorder="1" applyAlignment="1">
      <alignment vertical="top" wrapText="1"/>
    </xf>
    <xf numFmtId="0" fontId="26" fillId="0" borderId="0" xfId="0" applyFont="1"/>
    <xf numFmtId="0" fontId="29" fillId="0" borderId="4" xfId="0" applyFont="1" applyFill="1" applyBorder="1" applyAlignment="1">
      <alignment vertical="top" wrapText="1"/>
    </xf>
    <xf numFmtId="164" fontId="26" fillId="0" borderId="4" xfId="2" applyFont="1" applyBorder="1" applyAlignment="1">
      <alignment horizontal="right" vertical="top" wrapText="1"/>
    </xf>
    <xf numFmtId="0" fontId="30" fillId="0" borderId="0" xfId="0" applyFont="1" applyFill="1" applyBorder="1" applyAlignment="1">
      <alignment vertical="top" wrapText="1"/>
    </xf>
    <xf numFmtId="0" fontId="29" fillId="11" borderId="4" xfId="0" applyFont="1" applyFill="1" applyBorder="1" applyAlignment="1">
      <alignment vertical="top" wrapText="1"/>
    </xf>
    <xf numFmtId="0" fontId="31" fillId="0" borderId="4" xfId="0" applyFont="1" applyFill="1" applyBorder="1" applyAlignment="1">
      <alignment vertical="top" wrapText="1"/>
    </xf>
    <xf numFmtId="0" fontId="26" fillId="8" borderId="4" xfId="0" applyFont="1" applyFill="1" applyBorder="1"/>
    <xf numFmtId="0" fontId="26" fillId="0" borderId="4" xfId="0" applyFont="1" applyBorder="1" applyAlignment="1">
      <alignment horizontal="right" vertical="top" wrapText="1"/>
    </xf>
    <xf numFmtId="164" fontId="26" fillId="11" borderId="4" xfId="2" applyFont="1" applyFill="1" applyBorder="1" applyAlignment="1">
      <alignment vertical="top" wrapText="1"/>
    </xf>
    <xf numFmtId="0" fontId="29" fillId="0" borderId="4" xfId="0" applyFont="1" applyFill="1" applyBorder="1" applyAlignment="1">
      <alignment horizontal="center" vertical="top" wrapText="1"/>
    </xf>
    <xf numFmtId="0" fontId="31" fillId="0" borderId="4" xfId="0" applyFont="1" applyFill="1" applyBorder="1" applyAlignment="1">
      <alignment vertical="top"/>
    </xf>
    <xf numFmtId="0" fontId="26" fillId="0" borderId="4" xfId="0" applyFont="1" applyBorder="1" applyAlignment="1">
      <alignment horizontal="center"/>
    </xf>
    <xf numFmtId="0" fontId="24" fillId="13" borderId="10" xfId="0" applyFont="1" applyFill="1" applyBorder="1" applyAlignment="1">
      <alignment horizontal="center" vertical="center"/>
    </xf>
    <xf numFmtId="0" fontId="30" fillId="0" borderId="4" xfId="0" applyFont="1" applyFill="1" applyBorder="1" applyAlignment="1">
      <alignment vertical="center" wrapText="1"/>
    </xf>
    <xf numFmtId="0" fontId="32" fillId="0" borderId="12" xfId="0" applyFont="1" applyFill="1" applyBorder="1" applyAlignment="1">
      <alignment horizontal="center" vertical="top" wrapText="1"/>
    </xf>
    <xf numFmtId="0" fontId="30" fillId="12" borderId="4" xfId="0" applyFont="1" applyFill="1" applyBorder="1" applyAlignment="1">
      <alignment vertical="top"/>
    </xf>
    <xf numFmtId="0" fontId="30" fillId="3" borderId="4" xfId="0" applyFont="1" applyFill="1" applyBorder="1" applyAlignment="1">
      <alignment vertical="top"/>
    </xf>
    <xf numFmtId="0" fontId="30" fillId="0" borderId="8" xfId="0" applyFont="1" applyFill="1" applyBorder="1" applyAlignment="1">
      <alignment vertical="top" wrapText="1"/>
    </xf>
    <xf numFmtId="0" fontId="24" fillId="13" borderId="5" xfId="0" applyFont="1" applyFill="1" applyBorder="1" applyAlignment="1">
      <alignment horizontal="center" vertical="center"/>
    </xf>
    <xf numFmtId="0" fontId="30" fillId="0" borderId="20" xfId="0" applyFont="1" applyFill="1" applyBorder="1" applyAlignment="1">
      <alignment vertical="top" wrapText="1"/>
    </xf>
    <xf numFmtId="0" fontId="26" fillId="0" borderId="0" xfId="0" applyFont="1" applyAlignment="1">
      <alignment horizontal="center"/>
    </xf>
    <xf numFmtId="164" fontId="26" fillId="0" borderId="0" xfId="0" applyNumberFormat="1" applyFont="1"/>
    <xf numFmtId="9" fontId="26" fillId="0" borderId="0" xfId="1" applyFont="1"/>
    <xf numFmtId="43" fontId="26" fillId="0" borderId="0" xfId="3" applyFont="1" applyAlignment="1">
      <alignment horizontal="center"/>
    </xf>
    <xf numFmtId="43" fontId="26" fillId="0" borderId="0" xfId="3" applyFont="1"/>
    <xf numFmtId="43" fontId="26" fillId="0" borderId="0" xfId="3" applyFont="1" applyAlignment="1">
      <alignment horizontal="right"/>
    </xf>
    <xf numFmtId="0" fontId="25" fillId="0" borderId="0" xfId="0" applyFont="1"/>
    <xf numFmtId="0" fontId="25" fillId="0" borderId="4" xfId="0" applyFont="1" applyBorder="1"/>
    <xf numFmtId="0" fontId="25" fillId="0" borderId="4" xfId="0" applyFont="1" applyBorder="1" applyAlignment="1">
      <alignment horizontal="center"/>
    </xf>
    <xf numFmtId="0" fontId="24" fillId="13" borderId="4" xfId="0" applyFont="1" applyFill="1" applyBorder="1" applyAlignment="1">
      <alignment horizontal="right" vertical="center"/>
    </xf>
    <xf numFmtId="0" fontId="24" fillId="13" borderId="9" xfId="0" applyFont="1" applyFill="1" applyBorder="1" applyAlignment="1">
      <alignment horizontal="center" vertical="center" wrapText="1"/>
    </xf>
    <xf numFmtId="0" fontId="24" fillId="3" borderId="8" xfId="0" applyFont="1" applyFill="1" applyBorder="1" applyAlignment="1">
      <alignment vertical="center" wrapText="1"/>
    </xf>
    <xf numFmtId="0" fontId="24" fillId="3" borderId="4" xfId="0" applyFont="1" applyFill="1" applyBorder="1" applyAlignment="1">
      <alignment horizontal="right" vertical="center" wrapText="1"/>
    </xf>
    <xf numFmtId="0" fontId="28" fillId="0" borderId="8" xfId="0" applyFont="1" applyFill="1" applyBorder="1" applyAlignment="1">
      <alignment vertical="top" wrapText="1"/>
    </xf>
    <xf numFmtId="0" fontId="29" fillId="0" borderId="12" xfId="0" applyFont="1" applyFill="1" applyBorder="1" applyAlignment="1">
      <alignment horizontal="left" vertical="top" wrapText="1"/>
    </xf>
    <xf numFmtId="0" fontId="27" fillId="3" borderId="4" xfId="0" applyFont="1" applyFill="1" applyBorder="1" applyAlignment="1">
      <alignment horizontal="center" vertical="top"/>
    </xf>
    <xf numFmtId="0" fontId="29" fillId="0" borderId="15" xfId="0" applyFont="1" applyFill="1" applyBorder="1" applyAlignment="1">
      <alignment horizontal="left" vertical="top" wrapText="1"/>
    </xf>
    <xf numFmtId="0" fontId="29" fillId="0" borderId="9" xfId="0" applyFont="1" applyFill="1" applyBorder="1" applyAlignment="1">
      <alignment horizontal="left" vertical="top" wrapText="1"/>
    </xf>
    <xf numFmtId="0" fontId="28" fillId="0" borderId="10" xfId="0" applyFont="1" applyFill="1" applyBorder="1" applyAlignment="1">
      <alignment vertical="top" wrapText="1"/>
    </xf>
    <xf numFmtId="0" fontId="32" fillId="0" borderId="12" xfId="0" applyFont="1" applyFill="1" applyBorder="1" applyAlignment="1">
      <alignment horizontal="left" vertical="top" wrapText="1"/>
    </xf>
    <xf numFmtId="0" fontId="32" fillId="0" borderId="4" xfId="0" applyFont="1" applyFill="1" applyBorder="1" applyAlignment="1">
      <alignment horizontal="left" vertical="top" wrapText="1"/>
    </xf>
    <xf numFmtId="0" fontId="32" fillId="0" borderId="15" xfId="0" applyFont="1" applyFill="1" applyBorder="1" applyAlignment="1">
      <alignment horizontal="left" vertical="top" wrapText="1"/>
    </xf>
    <xf numFmtId="0" fontId="32" fillId="0" borderId="9" xfId="0" applyFont="1" applyFill="1" applyBorder="1" applyAlignment="1">
      <alignment horizontal="left" vertical="top" wrapText="1"/>
    </xf>
    <xf numFmtId="0" fontId="28" fillId="0" borderId="5" xfId="0" applyFont="1" applyFill="1" applyBorder="1" applyAlignment="1">
      <alignment vertical="top" wrapText="1"/>
    </xf>
    <xf numFmtId="0" fontId="32" fillId="0" borderId="14" xfId="0" applyFont="1" applyFill="1" applyBorder="1" applyAlignment="1">
      <alignment horizontal="left" vertical="top" wrapText="1"/>
    </xf>
    <xf numFmtId="0" fontId="32" fillId="0" borderId="8" xfId="0" applyFont="1" applyFill="1" applyBorder="1" applyAlignment="1">
      <alignment horizontal="left" vertical="top" wrapText="1"/>
    </xf>
    <xf numFmtId="0" fontId="32" fillId="0" borderId="13" xfId="0" applyFont="1" applyFill="1" applyBorder="1" applyAlignment="1">
      <alignment horizontal="left" vertical="top" wrapText="1"/>
    </xf>
    <xf numFmtId="0" fontId="33" fillId="0" borderId="8" xfId="0" applyFont="1" applyFill="1" applyBorder="1" applyAlignment="1">
      <alignment horizontal="right" vertical="center" wrapText="1"/>
    </xf>
    <xf numFmtId="0" fontId="29" fillId="0" borderId="13" xfId="0" applyFont="1" applyFill="1" applyBorder="1" applyAlignment="1">
      <alignment horizontal="left" vertical="top" wrapText="1"/>
    </xf>
    <xf numFmtId="0" fontId="33" fillId="0" borderId="10" xfId="0" applyFont="1" applyFill="1" applyBorder="1" applyAlignment="1">
      <alignment horizontal="right" vertical="center" wrapText="1"/>
    </xf>
    <xf numFmtId="0" fontId="29" fillId="0" borderId="14" xfId="0" applyFont="1" applyFill="1" applyBorder="1" applyAlignment="1">
      <alignment horizontal="left" wrapText="1"/>
    </xf>
    <xf numFmtId="0" fontId="33" fillId="0" borderId="5" xfId="0" applyFont="1" applyFill="1" applyBorder="1" applyAlignment="1">
      <alignment horizontal="right" vertical="center" wrapText="1"/>
    </xf>
    <xf numFmtId="0" fontId="24" fillId="13" borderId="16" xfId="0" applyFont="1" applyFill="1" applyBorder="1" applyAlignment="1">
      <alignment horizontal="center" vertical="center" wrapText="1"/>
    </xf>
    <xf numFmtId="0" fontId="33" fillId="0" borderId="17" xfId="0" applyFont="1" applyFill="1" applyBorder="1" applyAlignment="1">
      <alignment horizontal="right" vertical="center" wrapText="1"/>
    </xf>
    <xf numFmtId="0" fontId="29" fillId="0" borderId="8" xfId="0" applyFont="1" applyFill="1" applyBorder="1" applyAlignment="1">
      <alignment vertical="top" wrapText="1"/>
    </xf>
    <xf numFmtId="0" fontId="24" fillId="13" borderId="7" xfId="0" applyFont="1" applyFill="1" applyBorder="1" applyAlignment="1">
      <alignment horizontal="center" vertical="center" wrapText="1"/>
    </xf>
    <xf numFmtId="0" fontId="23" fillId="13" borderId="4" xfId="0" applyFont="1" applyFill="1" applyBorder="1" applyAlignment="1">
      <alignment horizontal="center" wrapText="1"/>
    </xf>
    <xf numFmtId="0" fontId="24" fillId="2" borderId="4" xfId="0" applyFont="1" applyFill="1" applyBorder="1" applyAlignment="1">
      <alignment vertical="center"/>
    </xf>
    <xf numFmtId="0" fontId="24" fillId="2" borderId="4" xfId="0" applyFont="1" applyFill="1" applyBorder="1" applyAlignment="1">
      <alignment horizontal="center" vertical="center"/>
    </xf>
    <xf numFmtId="0" fontId="26" fillId="6" borderId="4" xfId="0" applyFont="1" applyFill="1" applyBorder="1"/>
    <xf numFmtId="0" fontId="26" fillId="6" borderId="0" xfId="0" applyFont="1" applyFill="1"/>
    <xf numFmtId="0" fontId="24" fillId="4" borderId="4" xfId="0" applyFont="1" applyFill="1" applyBorder="1" applyAlignment="1">
      <alignment horizontal="center" vertical="center" wrapText="1"/>
    </xf>
    <xf numFmtId="0" fontId="27" fillId="4" borderId="4" xfId="0" applyFont="1" applyFill="1" applyBorder="1"/>
    <xf numFmtId="0" fontId="26" fillId="9" borderId="4" xfId="0" applyFont="1" applyFill="1" applyBorder="1"/>
    <xf numFmtId="0" fontId="26" fillId="9" borderId="4" xfId="0" applyFont="1" applyFill="1" applyBorder="1" applyAlignment="1">
      <alignment horizontal="center"/>
    </xf>
    <xf numFmtId="0" fontId="24" fillId="3" borderId="9" xfId="0" applyFont="1" applyFill="1" applyBorder="1" applyAlignment="1">
      <alignment vertical="center" wrapText="1"/>
    </xf>
    <xf numFmtId="0" fontId="27" fillId="13" borderId="4" xfId="0" applyFont="1" applyFill="1" applyBorder="1"/>
    <xf numFmtId="0" fontId="27" fillId="2" borderId="4" xfId="0" applyFont="1" applyFill="1" applyBorder="1"/>
    <xf numFmtId="0" fontId="24" fillId="3" borderId="0" xfId="0" applyFont="1" applyFill="1" applyBorder="1" applyAlignment="1">
      <alignment horizontal="right" vertical="center" wrapText="1"/>
    </xf>
    <xf numFmtId="164" fontId="29" fillId="11" borderId="4" xfId="2" applyFont="1" applyFill="1" applyBorder="1" applyAlignment="1">
      <alignment vertical="top" wrapText="1"/>
    </xf>
    <xf numFmtId="164" fontId="29" fillId="0" borderId="4" xfId="2" applyFont="1" applyFill="1" applyBorder="1" applyAlignment="1">
      <alignment vertical="top" wrapText="1"/>
    </xf>
    <xf numFmtId="0" fontId="29" fillId="0" borderId="9" xfId="0" applyFont="1" applyFill="1" applyBorder="1" applyAlignment="1">
      <alignment vertical="top" wrapText="1"/>
    </xf>
    <xf numFmtId="0" fontId="29" fillId="0" borderId="9" xfId="0" applyFont="1" applyFill="1" applyBorder="1" applyAlignment="1">
      <alignment horizontal="center" vertical="top" wrapText="1"/>
    </xf>
    <xf numFmtId="164" fontId="29" fillId="0" borderId="4" xfId="2" applyFont="1" applyFill="1" applyBorder="1" applyAlignment="1">
      <alignment horizontal="center" vertical="top" wrapText="1"/>
    </xf>
    <xf numFmtId="164" fontId="26" fillId="0" borderId="0" xfId="2" applyFont="1"/>
    <xf numFmtId="0" fontId="24" fillId="13" borderId="4" xfId="0" applyFont="1" applyFill="1" applyBorder="1" applyAlignment="1">
      <alignment horizontal="center" vertical="top"/>
    </xf>
    <xf numFmtId="0" fontId="24" fillId="13" borderId="4" xfId="0" applyFont="1" applyFill="1" applyBorder="1" applyAlignment="1">
      <alignment horizontal="center"/>
    </xf>
    <xf numFmtId="0" fontId="24" fillId="13" borderId="4" xfId="0" applyFont="1" applyFill="1" applyBorder="1" applyAlignment="1">
      <alignment horizontal="center" wrapText="1"/>
    </xf>
    <xf numFmtId="0" fontId="24" fillId="13" borderId="8" xfId="0" applyFont="1" applyFill="1" applyBorder="1" applyAlignment="1">
      <alignment horizontal="center" wrapText="1"/>
    </xf>
    <xf numFmtId="0" fontId="32" fillId="13" borderId="4" xfId="0" applyFont="1" applyFill="1" applyBorder="1" applyAlignment="1">
      <alignment horizontal="center" vertical="top"/>
    </xf>
    <xf numFmtId="0" fontId="32" fillId="13" borderId="5" xfId="0" applyFont="1" applyFill="1" applyBorder="1" applyAlignment="1">
      <alignment horizontal="center" vertical="top"/>
    </xf>
    <xf numFmtId="0" fontId="32" fillId="13" borderId="4" xfId="0" applyFont="1" applyFill="1" applyBorder="1"/>
    <xf numFmtId="0" fontId="32" fillId="3" borderId="4" xfId="0" applyFont="1" applyFill="1" applyBorder="1" applyAlignment="1">
      <alignment vertical="top" wrapText="1"/>
    </xf>
    <xf numFmtId="0" fontId="32" fillId="3" borderId="4" xfId="0" applyFont="1" applyFill="1" applyBorder="1" applyAlignment="1">
      <alignment vertical="top"/>
    </xf>
    <xf numFmtId="0" fontId="23" fillId="13" borderId="4" xfId="0" applyFont="1" applyFill="1" applyBorder="1" applyAlignment="1">
      <alignment vertical="top"/>
    </xf>
    <xf numFmtId="0" fontId="24" fillId="13" borderId="4" xfId="0" applyFont="1" applyFill="1" applyBorder="1" applyAlignment="1">
      <alignment horizontal="center" vertical="center" wrapText="1"/>
    </xf>
    <xf numFmtId="0" fontId="24" fillId="3" borderId="4" xfId="0" applyFont="1" applyFill="1" applyBorder="1" applyAlignment="1">
      <alignment vertical="center" wrapText="1"/>
    </xf>
    <xf numFmtId="0" fontId="32" fillId="12" borderId="4" xfId="0" applyFont="1" applyFill="1" applyBorder="1" applyAlignment="1">
      <alignment vertical="center" wrapText="1"/>
    </xf>
    <xf numFmtId="0" fontId="27" fillId="12" borderId="4" xfId="0" applyFont="1" applyFill="1" applyBorder="1"/>
    <xf numFmtId="0" fontId="32" fillId="0" borderId="4" xfId="0" applyFont="1" applyFill="1" applyBorder="1" applyAlignment="1">
      <alignment vertical="top" wrapText="1"/>
    </xf>
    <xf numFmtId="164" fontId="26" fillId="0" borderId="4" xfId="2" applyFont="1" applyBorder="1"/>
    <xf numFmtId="0" fontId="32" fillId="0" borderId="9" xfId="0" applyFont="1" applyFill="1" applyBorder="1" applyAlignment="1">
      <alignment vertical="top" wrapText="1"/>
    </xf>
    <xf numFmtId="0" fontId="26" fillId="11" borderId="4" xfId="0" applyFont="1" applyFill="1" applyBorder="1" applyAlignment="1">
      <alignment vertical="top" wrapText="1"/>
    </xf>
    <xf numFmtId="0" fontId="32" fillId="0" borderId="5" xfId="0" applyFont="1" applyFill="1" applyBorder="1" applyAlignment="1">
      <alignment vertical="top" wrapText="1"/>
    </xf>
    <xf numFmtId="164" fontId="26" fillId="11" borderId="4" xfId="2" applyFont="1" applyFill="1" applyBorder="1"/>
    <xf numFmtId="0" fontId="32" fillId="0" borderId="7" xfId="0" applyFont="1" applyFill="1" applyBorder="1" applyAlignment="1">
      <alignment vertical="top" wrapText="1"/>
    </xf>
    <xf numFmtId="0" fontId="27" fillId="3" borderId="4" xfId="0" applyFont="1" applyFill="1" applyBorder="1"/>
    <xf numFmtId="0" fontId="27" fillId="3" borderId="4" xfId="0" applyFont="1" applyFill="1" applyBorder="1" applyAlignment="1">
      <alignment wrapText="1"/>
    </xf>
    <xf numFmtId="0" fontId="26" fillId="11" borderId="4" xfId="0" applyFont="1" applyFill="1" applyBorder="1" applyAlignment="1">
      <alignment wrapText="1"/>
    </xf>
    <xf numFmtId="0" fontId="24" fillId="13" borderId="4" xfId="0" applyFont="1" applyFill="1" applyBorder="1"/>
    <xf numFmtId="0" fontId="24" fillId="13" borderId="4" xfId="0" applyFont="1" applyFill="1" applyBorder="1" applyAlignment="1">
      <alignment horizontal="right"/>
    </xf>
    <xf numFmtId="0" fontId="24" fillId="13" borderId="4" xfId="0" applyFont="1" applyFill="1" applyBorder="1" applyAlignment="1">
      <alignment horizontal="right" vertical="top"/>
    </xf>
    <xf numFmtId="0" fontId="35" fillId="0" borderId="0" xfId="0" applyFont="1"/>
    <xf numFmtId="0" fontId="32" fillId="3" borderId="4" xfId="0" applyFont="1" applyFill="1" applyBorder="1" applyAlignment="1">
      <alignment horizontal="right" vertical="top"/>
    </xf>
    <xf numFmtId="0" fontId="35" fillId="0" borderId="4" xfId="0" applyFont="1" applyBorder="1" applyAlignment="1">
      <alignment horizontal="center" vertical="top"/>
    </xf>
    <xf numFmtId="0" fontId="32" fillId="3" borderId="4" xfId="0" applyFont="1" applyFill="1" applyBorder="1" applyAlignment="1">
      <alignment horizontal="center" vertical="top"/>
    </xf>
    <xf numFmtId="0" fontId="35" fillId="0" borderId="4" xfId="0" applyFont="1" applyFill="1" applyBorder="1" applyAlignment="1">
      <alignment vertical="top" wrapText="1"/>
    </xf>
    <xf numFmtId="0" fontId="35" fillId="0" borderId="4" xfId="0" applyFont="1" applyBorder="1" applyAlignment="1">
      <alignment horizontal="right" vertical="top"/>
    </xf>
    <xf numFmtId="10" fontId="35" fillId="0" borderId="4" xfId="1" applyNumberFormat="1" applyFont="1" applyBorder="1" applyAlignment="1">
      <alignment horizontal="right"/>
    </xf>
    <xf numFmtId="0" fontId="35" fillId="3" borderId="4" xfId="0" applyFont="1" applyFill="1" applyBorder="1" applyAlignment="1">
      <alignment horizontal="right" vertical="top" wrapText="1"/>
    </xf>
    <xf numFmtId="9" fontId="32" fillId="3" borderId="4" xfId="1" applyFont="1" applyFill="1" applyBorder="1" applyAlignment="1">
      <alignment horizontal="right" vertical="top"/>
    </xf>
    <xf numFmtId="165" fontId="35" fillId="0" borderId="4" xfId="2" applyNumberFormat="1" applyFont="1" applyBorder="1" applyAlignment="1">
      <alignment horizontal="center" vertical="top"/>
    </xf>
    <xf numFmtId="164" fontId="35" fillId="0" borderId="4" xfId="2" applyFont="1" applyBorder="1" applyAlignment="1">
      <alignment horizontal="right" vertical="top"/>
    </xf>
    <xf numFmtId="0" fontId="35" fillId="3" borderId="4" xfId="0" applyFont="1" applyFill="1" applyBorder="1" applyAlignment="1">
      <alignment horizontal="right" vertical="top"/>
    </xf>
    <xf numFmtId="164" fontId="35" fillId="11" borderId="4" xfId="2" applyFont="1" applyFill="1" applyBorder="1" applyAlignment="1">
      <alignment horizontal="right" vertical="top"/>
    </xf>
    <xf numFmtId="0" fontId="32" fillId="3" borderId="11" xfId="0" applyFont="1" applyFill="1" applyBorder="1" applyAlignment="1">
      <alignment horizontal="right" vertical="top"/>
    </xf>
    <xf numFmtId="0" fontId="29" fillId="3" borderId="0" xfId="0" applyFont="1" applyFill="1" applyBorder="1" applyAlignment="1">
      <alignment horizontal="right"/>
    </xf>
    <xf numFmtId="0" fontId="29" fillId="3" borderId="4" xfId="0" applyFont="1" applyFill="1" applyBorder="1" applyAlignment="1">
      <alignment horizontal="center"/>
    </xf>
    <xf numFmtId="0" fontId="29" fillId="0" borderId="8" xfId="0" applyFont="1" applyFill="1" applyBorder="1" applyAlignment="1">
      <alignment horizontal="left" vertical="top" wrapText="1"/>
    </xf>
    <xf numFmtId="0" fontId="35" fillId="0" borderId="4" xfId="0" applyFont="1" applyFill="1" applyBorder="1" applyAlignment="1">
      <alignment vertical="top"/>
    </xf>
    <xf numFmtId="0" fontId="29" fillId="3" borderId="4" xfId="0" applyFont="1" applyFill="1" applyBorder="1" applyAlignment="1">
      <alignment horizontal="right" vertical="top"/>
    </xf>
    <xf numFmtId="0" fontId="29" fillId="3" borderId="4" xfId="0" applyFont="1" applyFill="1" applyBorder="1" applyAlignment="1">
      <alignment horizontal="center" vertical="top"/>
    </xf>
    <xf numFmtId="0" fontId="29" fillId="3" borderId="4" xfId="0" applyFont="1" applyFill="1" applyBorder="1" applyAlignment="1">
      <alignment horizontal="right"/>
    </xf>
    <xf numFmtId="164" fontId="35" fillId="0" borderId="4" xfId="2" applyFont="1" applyBorder="1" applyAlignment="1">
      <alignment horizontal="center" vertical="top"/>
    </xf>
    <xf numFmtId="0" fontId="35" fillId="11" borderId="4" xfId="0" applyFont="1" applyFill="1" applyBorder="1" applyAlignment="1">
      <alignment horizontal="center" vertical="top"/>
    </xf>
    <xf numFmtId="0" fontId="35" fillId="14" borderId="4" xfId="0" applyFont="1" applyFill="1" applyBorder="1" applyAlignment="1">
      <alignment horizontal="right" vertical="top"/>
    </xf>
    <xf numFmtId="0" fontId="35" fillId="0" borderId="0" xfId="0" applyFont="1" applyAlignment="1">
      <alignment horizontal="center"/>
    </xf>
    <xf numFmtId="0" fontId="35" fillId="0" borderId="0" xfId="0" applyFont="1" applyAlignment="1">
      <alignment horizontal="left"/>
    </xf>
    <xf numFmtId="164" fontId="35" fillId="0" borderId="0" xfId="0" applyNumberFormat="1" applyFont="1" applyAlignment="1">
      <alignment horizontal="left"/>
    </xf>
    <xf numFmtId="9" fontId="35" fillId="0" borderId="0" xfId="0" applyNumberFormat="1" applyFont="1" applyAlignment="1">
      <alignment horizontal="center"/>
    </xf>
    <xf numFmtId="0" fontId="24" fillId="13" borderId="8" xfId="0" applyFont="1" applyFill="1" applyBorder="1" applyAlignment="1">
      <alignment horizontal="center" wrapText="1"/>
    </xf>
    <xf numFmtId="0" fontId="3" fillId="0" borderId="2" xfId="0" applyFont="1" applyFill="1" applyBorder="1" applyAlignment="1">
      <alignment horizontal="center" vertical="top"/>
    </xf>
    <xf numFmtId="0" fontId="3" fillId="0" borderId="3" xfId="0" applyFont="1" applyFill="1" applyBorder="1" applyAlignment="1">
      <alignment horizontal="center" vertical="top"/>
    </xf>
    <xf numFmtId="0" fontId="4" fillId="2" borderId="6" xfId="0" applyFont="1" applyFill="1" applyBorder="1" applyAlignment="1">
      <alignment horizontal="center" vertical="top"/>
    </xf>
    <xf numFmtId="0" fontId="4" fillId="2" borderId="5" xfId="0" applyFont="1" applyFill="1" applyBorder="1" applyAlignment="1">
      <alignment horizontal="center" vertical="top"/>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0" xfId="0" applyFont="1" applyFill="1" applyBorder="1" applyAlignment="1">
      <alignment horizontal="center" vertical="center" wrapText="1"/>
    </xf>
    <xf numFmtId="10"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6" fillId="0" borderId="4" xfId="0" applyFont="1" applyFill="1" applyBorder="1" applyAlignment="1">
      <alignment horizontal="center" vertical="top" wrapText="1"/>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6" fillId="0" borderId="8" xfId="0" applyFont="1" applyFill="1" applyBorder="1" applyAlignment="1">
      <alignment horizontal="center" vertical="top" wrapText="1"/>
    </xf>
    <xf numFmtId="0" fontId="6" fillId="0" borderId="10" xfId="0" applyFont="1" applyFill="1" applyBorder="1" applyAlignment="1">
      <alignment horizontal="center" vertical="top" wrapText="1"/>
    </xf>
    <xf numFmtId="0" fontId="16" fillId="7" borderId="11"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9" fillId="11" borderId="14"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19" fillId="11" borderId="19"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8" fillId="0" borderId="14" xfId="0" applyFont="1" applyFill="1" applyBorder="1" applyAlignment="1">
      <alignment horizontal="center" vertical="top" wrapText="1"/>
    </xf>
    <xf numFmtId="0" fontId="28" fillId="0" borderId="18" xfId="0" applyFont="1" applyFill="1" applyBorder="1" applyAlignment="1">
      <alignment horizontal="center" vertical="top" wrapText="1"/>
    </xf>
    <xf numFmtId="0" fontId="28" fillId="0" borderId="19" xfId="0" applyFont="1" applyFill="1" applyBorder="1" applyAlignment="1">
      <alignment horizontal="center" vertical="top" wrapText="1"/>
    </xf>
    <xf numFmtId="0" fontId="24" fillId="13" borderId="9" xfId="0" applyFont="1" applyFill="1" applyBorder="1" applyAlignment="1">
      <alignment horizontal="center" vertical="center" wrapText="1"/>
    </xf>
    <xf numFmtId="0" fontId="24" fillId="13" borderId="15"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5" fillId="14" borderId="8" xfId="0" applyFont="1" applyFill="1" applyBorder="1" applyAlignment="1">
      <alignment horizontal="center"/>
    </xf>
    <xf numFmtId="0" fontId="25" fillId="14" borderId="5" xfId="0" applyFont="1" applyFill="1" applyBorder="1" applyAlignment="1">
      <alignment horizontal="center"/>
    </xf>
    <xf numFmtId="0" fontId="23" fillId="13" borderId="4" xfId="0" applyFont="1" applyFill="1" applyBorder="1" applyAlignment="1">
      <alignment horizontal="center" vertical="top"/>
    </xf>
    <xf numFmtId="0" fontId="23" fillId="13" borderId="12" xfId="0" applyFont="1" applyFill="1" applyBorder="1" applyAlignment="1">
      <alignment horizontal="center" vertical="top"/>
    </xf>
    <xf numFmtId="0" fontId="24" fillId="13" borderId="8" xfId="0" applyFont="1" applyFill="1" applyBorder="1" applyAlignment="1">
      <alignment horizontal="center" vertical="center"/>
    </xf>
    <xf numFmtId="0" fontId="24" fillId="13" borderId="5" xfId="0" applyFont="1" applyFill="1" applyBorder="1" applyAlignment="1">
      <alignment horizontal="center" vertical="center"/>
    </xf>
    <xf numFmtId="0" fontId="24" fillId="13" borderId="8"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5" xfId="0" applyFont="1" applyFill="1" applyBorder="1" applyAlignment="1">
      <alignment horizontal="center" vertical="center" wrapText="1"/>
    </xf>
    <xf numFmtId="0" fontId="24" fillId="13" borderId="8" xfId="0" applyFont="1" applyFill="1" applyBorder="1" applyAlignment="1">
      <alignment horizontal="right" vertical="top"/>
    </xf>
    <xf numFmtId="0" fontId="24" fillId="13" borderId="5" xfId="0" applyFont="1" applyFill="1" applyBorder="1" applyAlignment="1">
      <alignment horizontal="right" vertical="top"/>
    </xf>
    <xf numFmtId="0" fontId="24" fillId="13" borderId="8" xfId="0" applyFont="1" applyFill="1" applyBorder="1" applyAlignment="1">
      <alignment horizontal="right"/>
    </xf>
    <xf numFmtId="0" fontId="24" fillId="13" borderId="5" xfId="0" applyFont="1" applyFill="1" applyBorder="1" applyAlignment="1">
      <alignment horizontal="right"/>
    </xf>
    <xf numFmtId="0" fontId="34" fillId="14" borderId="8" xfId="0" applyFont="1" applyFill="1" applyBorder="1" applyAlignment="1">
      <alignment horizontal="right"/>
    </xf>
    <xf numFmtId="0" fontId="34" fillId="14" borderId="5" xfId="0" applyFont="1" applyFill="1" applyBorder="1" applyAlignment="1">
      <alignment horizontal="right"/>
    </xf>
    <xf numFmtId="0" fontId="34" fillId="14" borderId="8" xfId="0" applyFont="1" applyFill="1" applyBorder="1" applyAlignment="1">
      <alignment horizontal="center"/>
    </xf>
    <xf numFmtId="0" fontId="34" fillId="14" borderId="5" xfId="0" applyFont="1" applyFill="1" applyBorder="1" applyAlignment="1">
      <alignment horizontal="center"/>
    </xf>
    <xf numFmtId="0" fontId="25" fillId="14" borderId="8" xfId="0" applyFont="1" applyFill="1" applyBorder="1" applyAlignment="1">
      <alignment horizontal="right" wrapText="1"/>
    </xf>
    <xf numFmtId="0" fontId="25" fillId="14" borderId="5" xfId="0" applyFont="1" applyFill="1" applyBorder="1" applyAlignment="1">
      <alignment horizontal="right" wrapText="1"/>
    </xf>
    <xf numFmtId="0" fontId="24" fillId="13" borderId="4" xfId="0" applyFont="1" applyFill="1" applyBorder="1" applyAlignment="1">
      <alignment horizontal="center" vertical="center" wrapText="1"/>
    </xf>
    <xf numFmtId="0" fontId="25" fillId="14" borderId="4" xfId="0" applyFont="1" applyFill="1" applyBorder="1" applyAlignment="1">
      <alignment horizontal="center"/>
    </xf>
    <xf numFmtId="0" fontId="28" fillId="3" borderId="4" xfId="0" applyFont="1" applyFill="1" applyBorder="1" applyAlignment="1">
      <alignment horizontal="center" vertical="center" wrapText="1"/>
    </xf>
    <xf numFmtId="0" fontId="23" fillId="13" borderId="4" xfId="0" applyFont="1" applyFill="1" applyBorder="1" applyAlignment="1">
      <alignment horizontal="center"/>
    </xf>
    <xf numFmtId="0" fontId="24" fillId="13" borderId="11" xfId="0" applyFont="1" applyFill="1" applyBorder="1" applyAlignment="1">
      <alignment horizontal="center" vertical="center" wrapText="1"/>
    </xf>
    <xf numFmtId="0" fontId="24" fillId="13" borderId="7" xfId="0" applyFont="1" applyFill="1" applyBorder="1" applyAlignment="1">
      <alignment horizontal="center" vertical="center" wrapText="1"/>
    </xf>
    <xf numFmtId="0" fontId="24" fillId="13" borderId="14" xfId="0" applyFont="1" applyFill="1" applyBorder="1" applyAlignment="1">
      <alignment horizontal="center" vertical="center" wrapText="1"/>
    </xf>
    <xf numFmtId="0" fontId="24" fillId="13" borderId="19" xfId="0" applyFont="1" applyFill="1" applyBorder="1" applyAlignment="1">
      <alignment horizontal="center" vertical="center" wrapText="1"/>
    </xf>
    <xf numFmtId="0" fontId="4" fillId="13" borderId="8" xfId="0" applyFont="1" applyFill="1" applyBorder="1" applyAlignment="1">
      <alignment horizontal="center" wrapText="1"/>
    </xf>
    <xf numFmtId="0" fontId="4" fillId="13" borderId="5" xfId="0" applyFont="1" applyFill="1" applyBorder="1" applyAlignment="1">
      <alignment horizontal="center" wrapText="1"/>
    </xf>
    <xf numFmtId="0" fontId="4" fillId="13" borderId="8" xfId="0" applyFont="1" applyFill="1" applyBorder="1" applyAlignment="1">
      <alignment horizontal="center"/>
    </xf>
    <xf numFmtId="0" fontId="4" fillId="13" borderId="10" xfId="0" applyFont="1" applyFill="1" applyBorder="1" applyAlignment="1">
      <alignment horizontal="center"/>
    </xf>
    <xf numFmtId="0" fontId="21" fillId="14" borderId="4" xfId="0" applyFont="1" applyFill="1" applyBorder="1" applyAlignment="1">
      <alignment horizontal="center"/>
    </xf>
    <xf numFmtId="0" fontId="20" fillId="14" borderId="8" xfId="0" applyFont="1" applyFill="1" applyBorder="1" applyAlignment="1">
      <alignment horizontal="center" wrapText="1"/>
    </xf>
    <xf numFmtId="0" fontId="20" fillId="14" borderId="5" xfId="0" applyFont="1" applyFill="1" applyBorder="1" applyAlignment="1">
      <alignment horizontal="center" wrapText="1"/>
    </xf>
    <xf numFmtId="0" fontId="22" fillId="13" borderId="8" xfId="0" applyFont="1" applyFill="1" applyBorder="1" applyAlignment="1">
      <alignment horizontal="center" vertical="center"/>
    </xf>
    <xf numFmtId="0" fontId="22" fillId="13" borderId="5" xfId="0" applyFont="1" applyFill="1" applyBorder="1" applyAlignment="1">
      <alignment horizontal="center" vertical="center"/>
    </xf>
    <xf numFmtId="0" fontId="21" fillId="14" borderId="8" xfId="0" applyFont="1" applyFill="1" applyBorder="1" applyAlignment="1">
      <alignment horizontal="center"/>
    </xf>
    <xf numFmtId="0" fontId="21" fillId="14" borderId="5" xfId="0" applyFont="1" applyFill="1" applyBorder="1" applyAlignment="1">
      <alignment horizontal="center"/>
    </xf>
    <xf numFmtId="0" fontId="16" fillId="1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24" fillId="13" borderId="8" xfId="0" applyFont="1" applyFill="1" applyBorder="1" applyAlignment="1">
      <alignment horizontal="center" wrapText="1"/>
    </xf>
    <xf numFmtId="0" fontId="24" fillId="13" borderId="5" xfId="0" applyFont="1" applyFill="1" applyBorder="1" applyAlignment="1">
      <alignment horizontal="center" wrapText="1"/>
    </xf>
    <xf numFmtId="0" fontId="24" fillId="13" borderId="8" xfId="0" applyFont="1" applyFill="1" applyBorder="1" applyAlignment="1">
      <alignment horizontal="center"/>
    </xf>
    <xf numFmtId="0" fontId="24" fillId="13" borderId="10" xfId="0" applyFont="1" applyFill="1" applyBorder="1" applyAlignment="1">
      <alignment horizontal="center"/>
    </xf>
    <xf numFmtId="0" fontId="34" fillId="14" borderId="8" xfId="0" applyFont="1" applyFill="1" applyBorder="1" applyAlignment="1">
      <alignment horizontal="center" wrapText="1"/>
    </xf>
    <xf numFmtId="0" fontId="34" fillId="14" borderId="5" xfId="0" applyFont="1" applyFill="1" applyBorder="1" applyAlignment="1">
      <alignment horizontal="center" wrapText="1"/>
    </xf>
    <xf numFmtId="0" fontId="24" fillId="13" borderId="5" xfId="0" applyFont="1" applyFill="1" applyBorder="1" applyAlignment="1">
      <alignment horizontal="center"/>
    </xf>
    <xf numFmtId="0" fontId="26" fillId="6" borderId="4" xfId="0" applyFont="1" applyFill="1" applyBorder="1" applyAlignment="1">
      <alignment horizontal="center"/>
    </xf>
    <xf numFmtId="0" fontId="26" fillId="6" borderId="9" xfId="0" applyFont="1" applyFill="1" applyBorder="1" applyAlignment="1">
      <alignment horizontal="center"/>
    </xf>
    <xf numFmtId="0" fontId="26" fillId="6" borderId="12" xfId="0" applyFont="1" applyFill="1" applyBorder="1" applyAlignment="1">
      <alignment horizontal="center"/>
    </xf>
    <xf numFmtId="0" fontId="26" fillId="7" borderId="4" xfId="0" applyFont="1" applyFill="1" applyBorder="1" applyAlignment="1">
      <alignment horizontal="center"/>
    </xf>
    <xf numFmtId="0" fontId="24" fillId="13" borderId="13" xfId="0" applyFont="1" applyFill="1" applyBorder="1" applyAlignment="1">
      <alignment horizontal="center" vertical="center" wrapText="1"/>
    </xf>
    <xf numFmtId="0" fontId="24" fillId="13" borderId="0" xfId="0" applyFont="1" applyFill="1" applyBorder="1" applyAlignment="1">
      <alignment horizontal="center" vertical="center" wrapText="1"/>
    </xf>
    <xf numFmtId="0" fontId="29" fillId="0" borderId="4" xfId="0" applyFont="1" applyFill="1" applyBorder="1" applyAlignment="1">
      <alignment horizontal="center" vertical="center" wrapText="1"/>
    </xf>
    <xf numFmtId="9" fontId="29" fillId="0" borderId="4" xfId="1" applyFont="1" applyFill="1" applyBorder="1" applyAlignment="1">
      <alignment vertical="top" wrapText="1"/>
    </xf>
    <xf numFmtId="9" fontId="29" fillId="0" borderId="9" xfId="1" applyFont="1" applyFill="1" applyBorder="1" applyAlignment="1">
      <alignment vertical="top"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105432</xdr:colOff>
      <xdr:row>0</xdr:row>
      <xdr:rowOff>44997</xdr:rowOff>
    </xdr:from>
    <xdr:to>
      <xdr:col>0</xdr:col>
      <xdr:colOff>819150</xdr:colOff>
      <xdr:row>0</xdr:row>
      <xdr:rowOff>895350</xdr:rowOff>
    </xdr:to>
    <xdr:pic>
      <xdr:nvPicPr>
        <xdr:cNvPr id="2" name="1 Imagen">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5432" y="44997"/>
          <a:ext cx="713718" cy="8503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CV106"/>
  <sheetViews>
    <sheetView workbookViewId="0">
      <selection activeCell="C39" sqref="C39:C41"/>
    </sheetView>
  </sheetViews>
  <sheetFormatPr baseColWidth="10" defaultRowHeight="12" x14ac:dyDescent="0.2"/>
  <cols>
    <col min="1" max="1" width="12.7109375" style="2" customWidth="1"/>
    <col min="2" max="2" width="29.85546875" style="2" customWidth="1"/>
    <col min="3" max="3" width="33.85546875" style="95" customWidth="1"/>
    <col min="4" max="4" width="51" style="95" customWidth="1"/>
    <col min="5" max="5" width="42.42578125" style="2" customWidth="1"/>
    <col min="6" max="6" width="19.140625" style="2" customWidth="1"/>
    <col min="7" max="7" width="44.85546875" style="2" customWidth="1"/>
    <col min="8" max="8" width="37.5703125" style="2" customWidth="1"/>
    <col min="9" max="9" width="40" style="2" customWidth="1"/>
    <col min="10" max="10" width="31.5703125" style="3" customWidth="1"/>
    <col min="11" max="22" width="11.42578125" style="2"/>
    <col min="23" max="23" width="19" style="2" customWidth="1"/>
    <col min="24" max="25" width="11.42578125" style="2"/>
    <col min="26" max="26" width="35.28515625" style="2" customWidth="1"/>
    <col min="27" max="27" width="25.28515625" style="2" customWidth="1"/>
    <col min="28" max="28" width="29.28515625" style="2" customWidth="1"/>
    <col min="29" max="30" width="26.42578125" style="2" customWidth="1"/>
    <col min="31" max="16384" width="11.42578125" style="2"/>
  </cols>
  <sheetData>
    <row r="1" spans="1:100" ht="91.5" customHeight="1" thickBot="1" x14ac:dyDescent="0.25">
      <c r="A1" s="1"/>
      <c r="C1" s="297" t="s">
        <v>0</v>
      </c>
      <c r="D1" s="297"/>
      <c r="E1" s="297"/>
      <c r="F1" s="297"/>
      <c r="G1" s="297"/>
      <c r="H1" s="297"/>
      <c r="I1" s="298"/>
    </row>
    <row r="2" spans="1:100" x14ac:dyDescent="0.2">
      <c r="A2" s="4" t="s">
        <v>1</v>
      </c>
      <c r="B2" s="5" t="s">
        <v>2</v>
      </c>
      <c r="C2" s="299" t="s">
        <v>3</v>
      </c>
      <c r="D2" s="6" t="s">
        <v>4</v>
      </c>
      <c r="E2" s="7" t="s">
        <v>5</v>
      </c>
      <c r="F2" s="8" t="s">
        <v>6</v>
      </c>
      <c r="G2" s="9" t="s">
        <v>7</v>
      </c>
      <c r="H2" s="8" t="s">
        <v>8</v>
      </c>
      <c r="I2" s="10" t="s">
        <v>9</v>
      </c>
      <c r="J2" s="301" t="s">
        <v>10</v>
      </c>
      <c r="K2" s="11"/>
      <c r="L2" s="11"/>
      <c r="M2" s="11"/>
      <c r="N2" s="11"/>
      <c r="O2" s="11"/>
      <c r="P2" s="11"/>
      <c r="Q2" s="11"/>
      <c r="R2" s="11"/>
      <c r="S2" s="303"/>
      <c r="T2" s="303"/>
      <c r="U2" s="303"/>
      <c r="V2" s="303"/>
      <c r="W2" s="304"/>
      <c r="X2" s="304"/>
      <c r="Y2" s="304"/>
      <c r="Z2" s="305"/>
      <c r="AA2" s="305"/>
      <c r="AB2" s="305"/>
      <c r="AC2" s="305"/>
      <c r="AD2" s="305"/>
      <c r="AE2" s="12"/>
      <c r="AF2" s="12"/>
      <c r="AG2" s="12"/>
      <c r="AH2" s="12"/>
    </row>
    <row r="3" spans="1:100" s="12" customFormat="1" ht="30.75" customHeight="1" x14ac:dyDescent="0.2">
      <c r="A3" s="13">
        <v>1</v>
      </c>
      <c r="B3" s="310" t="s">
        <v>11</v>
      </c>
      <c r="C3" s="300"/>
      <c r="D3" s="14" t="s">
        <v>12</v>
      </c>
      <c r="E3" s="15"/>
      <c r="F3" s="16"/>
      <c r="G3" s="17"/>
      <c r="H3" s="18"/>
      <c r="I3" s="19" t="s">
        <v>337</v>
      </c>
      <c r="J3" s="302"/>
      <c r="K3" s="20"/>
      <c r="L3" s="20"/>
      <c r="M3" s="21"/>
      <c r="N3" s="20"/>
      <c r="O3" s="20"/>
      <c r="P3" s="21"/>
      <c r="Q3" s="20"/>
      <c r="R3" s="20"/>
      <c r="S3" s="303"/>
      <c r="T3" s="303"/>
      <c r="U3" s="303"/>
      <c r="V3" s="303"/>
      <c r="W3" s="304"/>
      <c r="X3" s="304"/>
      <c r="Y3" s="304"/>
      <c r="Z3" s="305"/>
      <c r="AA3" s="305"/>
      <c r="AB3" s="305"/>
      <c r="AC3" s="305"/>
      <c r="AD3" s="305"/>
    </row>
    <row r="4" spans="1:100" s="27" customFormat="1" ht="66.75" hidden="1" customHeight="1" x14ac:dyDescent="0.2">
      <c r="A4" s="13" t="s">
        <v>13</v>
      </c>
      <c r="B4" s="311"/>
      <c r="C4" s="312" t="s">
        <v>14</v>
      </c>
      <c r="D4" s="22" t="s">
        <v>15</v>
      </c>
      <c r="E4" s="23" t="s">
        <v>16</v>
      </c>
      <c r="F4" s="24"/>
      <c r="G4" s="23" t="s">
        <v>17</v>
      </c>
      <c r="H4" s="23" t="s">
        <v>18</v>
      </c>
      <c r="I4" s="25" t="s">
        <v>19</v>
      </c>
      <c r="J4" s="26" t="s">
        <v>20</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row>
    <row r="5" spans="1:100" s="12" customFormat="1" ht="59.25" hidden="1" customHeight="1" x14ac:dyDescent="0.2">
      <c r="A5" s="13" t="s">
        <v>21</v>
      </c>
      <c r="B5" s="311"/>
      <c r="C5" s="313"/>
      <c r="D5" s="22" t="s">
        <v>22</v>
      </c>
      <c r="E5" s="23" t="s">
        <v>23</v>
      </c>
      <c r="F5" s="24"/>
      <c r="G5" s="28" t="s">
        <v>24</v>
      </c>
      <c r="H5" s="28" t="s">
        <v>25</v>
      </c>
      <c r="I5" s="25" t="s">
        <v>26</v>
      </c>
      <c r="J5" s="26" t="s">
        <v>27</v>
      </c>
    </row>
    <row r="6" spans="1:100" s="12" customFormat="1" ht="56.25" hidden="1" customHeight="1" x14ac:dyDescent="0.2">
      <c r="A6" s="13" t="s">
        <v>28</v>
      </c>
      <c r="B6" s="311"/>
      <c r="C6" s="313"/>
      <c r="D6" s="28" t="s">
        <v>29</v>
      </c>
      <c r="E6" s="28" t="s">
        <v>30</v>
      </c>
      <c r="F6" s="24"/>
      <c r="G6" s="28" t="s">
        <v>31</v>
      </c>
      <c r="H6" s="29" t="s">
        <v>32</v>
      </c>
      <c r="I6" s="25" t="s">
        <v>33</v>
      </c>
      <c r="J6" s="26" t="s">
        <v>34</v>
      </c>
    </row>
    <row r="7" spans="1:100" s="12" customFormat="1" ht="61.5" hidden="1" customHeight="1" x14ac:dyDescent="0.2">
      <c r="A7" s="13" t="s">
        <v>35</v>
      </c>
      <c r="B7" s="311"/>
      <c r="C7" s="313"/>
      <c r="D7" s="22" t="s">
        <v>36</v>
      </c>
      <c r="E7" s="28" t="s">
        <v>37</v>
      </c>
      <c r="F7" s="24"/>
      <c r="G7" s="28" t="s">
        <v>38</v>
      </c>
      <c r="H7" s="28" t="s">
        <v>39</v>
      </c>
      <c r="I7" s="25" t="s">
        <v>40</v>
      </c>
      <c r="J7" s="26" t="s">
        <v>41</v>
      </c>
    </row>
    <row r="8" spans="1:100" s="12" customFormat="1" ht="50.25" hidden="1" customHeight="1" x14ac:dyDescent="0.2">
      <c r="A8" s="13" t="s">
        <v>42</v>
      </c>
      <c r="B8" s="311"/>
      <c r="C8" s="313"/>
      <c r="D8" s="22" t="s">
        <v>43</v>
      </c>
      <c r="E8" s="28" t="s">
        <v>44</v>
      </c>
      <c r="F8" s="30"/>
      <c r="G8" s="28" t="s">
        <v>45</v>
      </c>
      <c r="H8" s="28" t="s">
        <v>46</v>
      </c>
      <c r="I8" s="25" t="s">
        <v>47</v>
      </c>
      <c r="J8" s="26" t="s">
        <v>27</v>
      </c>
    </row>
    <row r="9" spans="1:100" s="12" customFormat="1" ht="48.75" hidden="1" customHeight="1" x14ac:dyDescent="0.2">
      <c r="A9" s="13" t="s">
        <v>48</v>
      </c>
      <c r="B9" s="311"/>
      <c r="C9" s="313"/>
      <c r="D9" s="22" t="s">
        <v>49</v>
      </c>
      <c r="E9" s="22" t="s">
        <v>50</v>
      </c>
      <c r="F9" s="31" t="s">
        <v>51</v>
      </c>
      <c r="G9" s="22" t="s">
        <v>52</v>
      </c>
      <c r="H9" s="32" t="s">
        <v>53</v>
      </c>
      <c r="I9" s="25" t="s">
        <v>54</v>
      </c>
      <c r="J9" s="26" t="s">
        <v>55</v>
      </c>
    </row>
    <row r="10" spans="1:100" s="12" customFormat="1" ht="40.5" hidden="1" customHeight="1" x14ac:dyDescent="0.2">
      <c r="A10" s="13" t="s">
        <v>56</v>
      </c>
      <c r="B10" s="311"/>
      <c r="C10" s="313"/>
      <c r="D10" s="28" t="s">
        <v>57</v>
      </c>
      <c r="E10" s="28" t="s">
        <v>58</v>
      </c>
      <c r="F10" s="33"/>
      <c r="G10" s="28" t="s">
        <v>59</v>
      </c>
      <c r="H10" s="28" t="s">
        <v>60</v>
      </c>
      <c r="I10" s="25" t="s">
        <v>61</v>
      </c>
      <c r="J10" s="34" t="s">
        <v>62</v>
      </c>
    </row>
    <row r="11" spans="1:100" s="12" customFormat="1" ht="60.75" hidden="1" customHeight="1" x14ac:dyDescent="0.2">
      <c r="A11" s="13" t="s">
        <v>63</v>
      </c>
      <c r="B11" s="311"/>
      <c r="C11" s="313"/>
      <c r="D11" s="22" t="s">
        <v>64</v>
      </c>
      <c r="E11" s="22" t="s">
        <v>65</v>
      </c>
      <c r="F11" s="35"/>
      <c r="G11" s="28" t="s">
        <v>66</v>
      </c>
      <c r="H11" s="28" t="s">
        <v>67</v>
      </c>
      <c r="I11" s="36" t="s">
        <v>68</v>
      </c>
      <c r="J11" s="26" t="s">
        <v>27</v>
      </c>
    </row>
    <row r="12" spans="1:100" s="12" customFormat="1" ht="66.75" hidden="1" customHeight="1" x14ac:dyDescent="0.2">
      <c r="A12" s="13" t="s">
        <v>69</v>
      </c>
      <c r="B12" s="311"/>
      <c r="C12" s="313"/>
      <c r="D12" s="28" t="s">
        <v>70</v>
      </c>
      <c r="E12" s="37" t="s">
        <v>71</v>
      </c>
      <c r="F12" s="38"/>
      <c r="G12" s="29" t="s">
        <v>72</v>
      </c>
      <c r="H12" s="28" t="s">
        <v>73</v>
      </c>
      <c r="I12" s="25" t="s">
        <v>74</v>
      </c>
      <c r="J12" s="26" t="s">
        <v>27</v>
      </c>
    </row>
    <row r="13" spans="1:100" s="12" customFormat="1" ht="63" hidden="1" customHeight="1" x14ac:dyDescent="0.2">
      <c r="A13" s="13" t="s">
        <v>75</v>
      </c>
      <c r="B13" s="311"/>
      <c r="C13" s="313"/>
      <c r="D13" s="28" t="s">
        <v>76</v>
      </c>
      <c r="E13" s="37" t="s">
        <v>77</v>
      </c>
      <c r="F13" s="38"/>
      <c r="G13" s="29" t="s">
        <v>78</v>
      </c>
      <c r="H13" s="29" t="s">
        <v>79</v>
      </c>
      <c r="I13" s="25" t="s">
        <v>80</v>
      </c>
      <c r="J13" s="26" t="s">
        <v>81</v>
      </c>
    </row>
    <row r="14" spans="1:100" s="12" customFormat="1" ht="63" hidden="1" customHeight="1" x14ac:dyDescent="0.2">
      <c r="A14" s="13" t="s">
        <v>82</v>
      </c>
      <c r="B14" s="311"/>
      <c r="C14" s="313"/>
      <c r="D14" s="39" t="s">
        <v>83</v>
      </c>
      <c r="E14" s="39" t="s">
        <v>84</v>
      </c>
      <c r="F14" s="38"/>
      <c r="G14" s="40" t="s">
        <v>85</v>
      </c>
      <c r="H14" s="40" t="s">
        <v>86</v>
      </c>
      <c r="I14" s="41" t="s">
        <v>87</v>
      </c>
      <c r="J14" s="34" t="s">
        <v>62</v>
      </c>
    </row>
    <row r="15" spans="1:100" s="12" customFormat="1" ht="66" hidden="1" customHeight="1" x14ac:dyDescent="0.2">
      <c r="A15" s="13" t="s">
        <v>88</v>
      </c>
      <c r="B15" s="311"/>
      <c r="C15" s="313"/>
      <c r="D15" s="42" t="s">
        <v>89</v>
      </c>
      <c r="E15" s="28" t="s">
        <v>90</v>
      </c>
      <c r="F15" s="43"/>
      <c r="G15" s="28" t="s">
        <v>91</v>
      </c>
      <c r="H15" s="28" t="s">
        <v>92</v>
      </c>
      <c r="I15" s="36" t="s">
        <v>93</v>
      </c>
      <c r="J15" s="26" t="s">
        <v>94</v>
      </c>
    </row>
    <row r="16" spans="1:100" s="12" customFormat="1" ht="66" hidden="1" customHeight="1" x14ac:dyDescent="0.2">
      <c r="A16" s="44" t="s">
        <v>95</v>
      </c>
      <c r="B16" s="45"/>
      <c r="C16" s="46"/>
      <c r="D16" s="47" t="s">
        <v>96</v>
      </c>
      <c r="E16" s="28" t="s">
        <v>97</v>
      </c>
      <c r="F16" s="27"/>
      <c r="G16" s="28" t="s">
        <v>98</v>
      </c>
      <c r="H16" s="28" t="s">
        <v>99</v>
      </c>
      <c r="I16" s="48"/>
      <c r="J16" s="34" t="s">
        <v>100</v>
      </c>
    </row>
    <row r="17" spans="1:10" s="12" customFormat="1" ht="66" hidden="1" customHeight="1" x14ac:dyDescent="0.2">
      <c r="A17" s="44" t="s">
        <v>101</v>
      </c>
      <c r="B17" s="45"/>
      <c r="C17" s="46"/>
      <c r="D17" s="47" t="s">
        <v>102</v>
      </c>
      <c r="E17" s="28" t="s">
        <v>103</v>
      </c>
      <c r="F17" s="35"/>
      <c r="G17" s="29" t="s">
        <v>104</v>
      </c>
      <c r="H17" s="29" t="s">
        <v>105</v>
      </c>
      <c r="I17" s="25"/>
      <c r="J17" s="34" t="s">
        <v>100</v>
      </c>
    </row>
    <row r="18" spans="1:10" s="12" customFormat="1" ht="90" hidden="1" customHeight="1" x14ac:dyDescent="0.2">
      <c r="A18" s="44" t="s">
        <v>106</v>
      </c>
      <c r="B18" s="45"/>
      <c r="C18" s="46"/>
      <c r="D18" s="47" t="s">
        <v>107</v>
      </c>
      <c r="E18" s="28" t="s">
        <v>108</v>
      </c>
      <c r="F18" s="35"/>
      <c r="G18" s="29" t="s">
        <v>109</v>
      </c>
      <c r="H18" s="29" t="s">
        <v>110</v>
      </c>
      <c r="I18" s="25"/>
      <c r="J18" s="26" t="s">
        <v>111</v>
      </c>
    </row>
    <row r="19" spans="1:10" s="12" customFormat="1" ht="96.75" hidden="1" customHeight="1" x14ac:dyDescent="0.2">
      <c r="A19" s="44" t="s">
        <v>112</v>
      </c>
      <c r="B19" s="45"/>
      <c r="C19" s="46"/>
      <c r="D19" s="47" t="s">
        <v>113</v>
      </c>
      <c r="E19" s="28" t="s">
        <v>114</v>
      </c>
      <c r="F19" s="35"/>
      <c r="G19" s="29" t="s">
        <v>115</v>
      </c>
      <c r="H19" s="29" t="s">
        <v>116</v>
      </c>
      <c r="I19" s="117" t="s">
        <v>351</v>
      </c>
      <c r="J19" s="34" t="s">
        <v>117</v>
      </c>
    </row>
    <row r="20" spans="1:10" s="12" customFormat="1" ht="36" hidden="1" customHeight="1" x14ac:dyDescent="0.2">
      <c r="A20" s="49">
        <v>2</v>
      </c>
      <c r="B20" s="306" t="s">
        <v>118</v>
      </c>
      <c r="C20" s="50" t="s">
        <v>3</v>
      </c>
      <c r="D20" s="51"/>
      <c r="E20" s="51"/>
      <c r="F20" s="51"/>
      <c r="G20" s="51"/>
      <c r="H20" s="51"/>
      <c r="I20" s="51"/>
      <c r="J20" s="52"/>
    </row>
    <row r="21" spans="1:10" s="12" customFormat="1" ht="77.25" hidden="1" customHeight="1" x14ac:dyDescent="0.2">
      <c r="A21" s="13" t="s">
        <v>119</v>
      </c>
      <c r="B21" s="307"/>
      <c r="C21" s="309" t="s">
        <v>120</v>
      </c>
      <c r="D21" s="42" t="s">
        <v>121</v>
      </c>
      <c r="E21" s="28" t="s">
        <v>122</v>
      </c>
      <c r="F21" s="34"/>
      <c r="G21" s="28" t="s">
        <v>123</v>
      </c>
      <c r="H21" s="28" t="s">
        <v>124</v>
      </c>
      <c r="I21" s="36" t="s">
        <v>125</v>
      </c>
      <c r="J21" s="26" t="s">
        <v>126</v>
      </c>
    </row>
    <row r="22" spans="1:10" s="12" customFormat="1" ht="57.75" hidden="1" customHeight="1" x14ac:dyDescent="0.2">
      <c r="A22" s="13" t="s">
        <v>127</v>
      </c>
      <c r="B22" s="307"/>
      <c r="C22" s="309"/>
      <c r="D22" s="53" t="s">
        <v>128</v>
      </c>
      <c r="E22" s="54" t="s">
        <v>129</v>
      </c>
      <c r="F22" s="55"/>
      <c r="G22" s="54" t="s">
        <v>130</v>
      </c>
      <c r="H22" s="54" t="s">
        <v>131</v>
      </c>
      <c r="I22" s="56" t="s">
        <v>132</v>
      </c>
      <c r="J22" s="34" t="s">
        <v>62</v>
      </c>
    </row>
    <row r="23" spans="1:10" s="12" customFormat="1" ht="86.25" hidden="1" customHeight="1" x14ac:dyDescent="0.2">
      <c r="A23" s="13" t="s">
        <v>133</v>
      </c>
      <c r="B23" s="307"/>
      <c r="C23" s="309"/>
      <c r="D23" s="53" t="s">
        <v>134</v>
      </c>
      <c r="E23" s="54" t="s">
        <v>135</v>
      </c>
      <c r="F23" s="34"/>
      <c r="G23" s="54" t="s">
        <v>136</v>
      </c>
      <c r="H23" s="54" t="s">
        <v>137</v>
      </c>
      <c r="I23" s="56" t="s">
        <v>138</v>
      </c>
      <c r="J23" s="26" t="s">
        <v>139</v>
      </c>
    </row>
    <row r="24" spans="1:10" s="12" customFormat="1" ht="76.5" hidden="1" customHeight="1" x14ac:dyDescent="0.2">
      <c r="A24" s="13" t="s">
        <v>140</v>
      </c>
      <c r="B24" s="307"/>
      <c r="C24" s="309"/>
      <c r="D24" s="57" t="s">
        <v>141</v>
      </c>
      <c r="E24" s="58" t="s">
        <v>142</v>
      </c>
      <c r="F24" s="59"/>
      <c r="G24" s="54" t="s">
        <v>143</v>
      </c>
      <c r="H24" s="54" t="s">
        <v>144</v>
      </c>
      <c r="I24" s="60" t="s">
        <v>145</v>
      </c>
      <c r="J24" s="34" t="s">
        <v>146</v>
      </c>
    </row>
    <row r="25" spans="1:10" s="12" customFormat="1" ht="76.5" hidden="1" customHeight="1" x14ac:dyDescent="0.2">
      <c r="A25" s="13" t="s">
        <v>147</v>
      </c>
      <c r="B25" s="307"/>
      <c r="C25" s="61"/>
      <c r="D25" s="62" t="s">
        <v>148</v>
      </c>
      <c r="E25" s="29" t="s">
        <v>149</v>
      </c>
      <c r="F25" s="38"/>
      <c r="G25" s="29" t="s">
        <v>150</v>
      </c>
      <c r="H25" s="54" t="s">
        <v>151</v>
      </c>
      <c r="I25" s="63" t="s">
        <v>152</v>
      </c>
      <c r="J25" s="26" t="s">
        <v>153</v>
      </c>
    </row>
    <row r="26" spans="1:10" s="12" customFormat="1" ht="76.5" hidden="1" customHeight="1" x14ac:dyDescent="0.2">
      <c r="A26" s="13" t="s">
        <v>154</v>
      </c>
      <c r="B26" s="307"/>
      <c r="C26" s="64"/>
      <c r="D26" s="65" t="s">
        <v>155</v>
      </c>
      <c r="E26" s="40" t="s">
        <v>156</v>
      </c>
      <c r="F26" s="38"/>
      <c r="G26" s="40" t="s">
        <v>157</v>
      </c>
      <c r="H26" s="40" t="s">
        <v>158</v>
      </c>
      <c r="I26" s="63" t="s">
        <v>159</v>
      </c>
      <c r="J26" s="34" t="s">
        <v>160</v>
      </c>
    </row>
    <row r="27" spans="1:10" s="12" customFormat="1" ht="25.5" hidden="1" customHeight="1" x14ac:dyDescent="0.2">
      <c r="A27" s="13" t="s">
        <v>161</v>
      </c>
      <c r="B27" s="307"/>
      <c r="C27" s="64"/>
      <c r="D27" s="62" t="s">
        <v>162</v>
      </c>
      <c r="E27" s="66" t="s">
        <v>163</v>
      </c>
      <c r="F27" s="43"/>
      <c r="G27" s="28" t="s">
        <v>164</v>
      </c>
      <c r="H27" s="28" t="s">
        <v>165</v>
      </c>
      <c r="I27" s="36" t="s">
        <v>166</v>
      </c>
      <c r="J27" s="34" t="s">
        <v>167</v>
      </c>
    </row>
    <row r="28" spans="1:10" s="12" customFormat="1" ht="53.25" hidden="1" customHeight="1" x14ac:dyDescent="0.2">
      <c r="A28" s="13" t="s">
        <v>168</v>
      </c>
      <c r="B28" s="307"/>
      <c r="C28" s="64"/>
      <c r="D28" s="62" t="s">
        <v>169</v>
      </c>
      <c r="E28" s="28" t="s">
        <v>170</v>
      </c>
      <c r="F28" s="35"/>
      <c r="G28" s="28" t="s">
        <v>171</v>
      </c>
      <c r="H28" s="29" t="s">
        <v>172</v>
      </c>
      <c r="I28" s="36" t="s">
        <v>173</v>
      </c>
      <c r="J28" s="26" t="s">
        <v>174</v>
      </c>
    </row>
    <row r="29" spans="1:10" s="12" customFormat="1" ht="47.25" hidden="1" customHeight="1" x14ac:dyDescent="0.2">
      <c r="A29" s="13" t="s">
        <v>175</v>
      </c>
      <c r="B29" s="307"/>
      <c r="C29" s="64"/>
      <c r="D29" s="62" t="s">
        <v>176</v>
      </c>
      <c r="E29" s="28" t="s">
        <v>177</v>
      </c>
      <c r="F29" s="35"/>
      <c r="G29" s="28" t="s">
        <v>178</v>
      </c>
      <c r="H29" s="29" t="s">
        <v>179</v>
      </c>
      <c r="I29" s="36" t="s">
        <v>180</v>
      </c>
      <c r="J29" s="34" t="s">
        <v>139</v>
      </c>
    </row>
    <row r="30" spans="1:10" s="12" customFormat="1" ht="47.25" hidden="1" customHeight="1" x14ac:dyDescent="0.2">
      <c r="A30" s="13" t="s">
        <v>181</v>
      </c>
      <c r="B30" s="307"/>
      <c r="C30" s="64"/>
      <c r="D30" s="62" t="s">
        <v>182</v>
      </c>
      <c r="E30" s="28" t="s">
        <v>183</v>
      </c>
      <c r="F30" s="35"/>
      <c r="G30" s="28" t="s">
        <v>184</v>
      </c>
      <c r="H30" s="28" t="s">
        <v>185</v>
      </c>
      <c r="I30" s="36" t="s">
        <v>186</v>
      </c>
      <c r="J30" s="34" t="s">
        <v>139</v>
      </c>
    </row>
    <row r="31" spans="1:10" s="12" customFormat="1" ht="48" hidden="1" customHeight="1" x14ac:dyDescent="0.2">
      <c r="A31" s="13" t="s">
        <v>187</v>
      </c>
      <c r="B31" s="308"/>
      <c r="C31" s="67"/>
      <c r="D31" s="28" t="s">
        <v>188</v>
      </c>
      <c r="E31" s="28" t="s">
        <v>189</v>
      </c>
      <c r="F31" s="35"/>
      <c r="G31" s="28" t="s">
        <v>190</v>
      </c>
      <c r="H31" s="29" t="s">
        <v>191</v>
      </c>
      <c r="I31" s="68" t="s">
        <v>192</v>
      </c>
      <c r="J31" s="26" t="s">
        <v>193</v>
      </c>
    </row>
    <row r="32" spans="1:10" s="12" customFormat="1" ht="62.25" hidden="1" customHeight="1" x14ac:dyDescent="0.2">
      <c r="A32" s="13" t="s">
        <v>194</v>
      </c>
      <c r="B32" s="69"/>
      <c r="C32" s="70"/>
      <c r="D32" s="28" t="s">
        <v>195</v>
      </c>
      <c r="E32" s="28" t="s">
        <v>196</v>
      </c>
      <c r="F32" s="35"/>
      <c r="G32" s="68" t="s">
        <v>197</v>
      </c>
      <c r="H32" s="71" t="s">
        <v>198</v>
      </c>
      <c r="I32" s="68" t="s">
        <v>199</v>
      </c>
      <c r="J32" s="34" t="s">
        <v>200</v>
      </c>
    </row>
    <row r="33" spans="1:10" s="12" customFormat="1" ht="62.25" hidden="1" customHeight="1" x14ac:dyDescent="0.2">
      <c r="A33" s="13" t="s">
        <v>201</v>
      </c>
      <c r="B33" s="69"/>
      <c r="C33" s="70"/>
      <c r="D33" s="28" t="s">
        <v>202</v>
      </c>
      <c r="E33" s="28" t="s">
        <v>203</v>
      </c>
      <c r="F33" s="35"/>
      <c r="G33" s="28" t="s">
        <v>204</v>
      </c>
      <c r="H33" s="29" t="s">
        <v>205</v>
      </c>
      <c r="I33" s="36" t="s">
        <v>206</v>
      </c>
      <c r="J33" s="34" t="s">
        <v>139</v>
      </c>
    </row>
    <row r="34" spans="1:10" s="12" customFormat="1" ht="50.25" hidden="1" customHeight="1" x14ac:dyDescent="0.2">
      <c r="A34" s="13" t="s">
        <v>207</v>
      </c>
      <c r="B34" s="69"/>
      <c r="C34" s="70"/>
      <c r="D34" s="28" t="s">
        <v>208</v>
      </c>
      <c r="E34" s="28" t="s">
        <v>209</v>
      </c>
      <c r="F34" s="35"/>
      <c r="G34" s="28" t="s">
        <v>210</v>
      </c>
      <c r="H34" s="28" t="s">
        <v>211</v>
      </c>
      <c r="I34" s="36" t="s">
        <v>212</v>
      </c>
      <c r="J34" s="34" t="s">
        <v>126</v>
      </c>
    </row>
    <row r="35" spans="1:10" s="12" customFormat="1" ht="33.75" hidden="1" customHeight="1" x14ac:dyDescent="0.2">
      <c r="A35" s="13" t="s">
        <v>213</v>
      </c>
      <c r="B35" s="69"/>
      <c r="C35" s="70"/>
      <c r="D35" s="28" t="s">
        <v>214</v>
      </c>
      <c r="E35" s="28" t="s">
        <v>215</v>
      </c>
      <c r="F35" s="35"/>
      <c r="G35" s="28" t="s">
        <v>216</v>
      </c>
      <c r="H35" s="28" t="s">
        <v>217</v>
      </c>
      <c r="I35" s="68" t="s">
        <v>218</v>
      </c>
      <c r="J35" s="34" t="s">
        <v>146</v>
      </c>
    </row>
    <row r="36" spans="1:10" s="12" customFormat="1" ht="27" hidden="1" customHeight="1" x14ac:dyDescent="0.2">
      <c r="A36" s="13" t="s">
        <v>219</v>
      </c>
      <c r="B36" s="69"/>
      <c r="C36" s="70"/>
      <c r="D36" s="28" t="s">
        <v>220</v>
      </c>
      <c r="E36" s="28" t="s">
        <v>221</v>
      </c>
      <c r="F36" s="35"/>
      <c r="G36" s="28" t="s">
        <v>222</v>
      </c>
      <c r="H36" s="29" t="s">
        <v>223</v>
      </c>
      <c r="I36" s="36" t="s">
        <v>224</v>
      </c>
      <c r="J36" s="34" t="s">
        <v>100</v>
      </c>
    </row>
    <row r="37" spans="1:10" s="12" customFormat="1" ht="66" hidden="1" customHeight="1" x14ac:dyDescent="0.2">
      <c r="A37" s="13" t="s">
        <v>225</v>
      </c>
      <c r="B37" s="69"/>
      <c r="C37" s="70"/>
      <c r="D37" s="68" t="s">
        <v>226</v>
      </c>
      <c r="E37" s="28" t="s">
        <v>227</v>
      </c>
      <c r="F37" s="35"/>
      <c r="G37" s="68" t="s">
        <v>228</v>
      </c>
      <c r="H37" s="29" t="s">
        <v>229</v>
      </c>
      <c r="I37" s="28" t="s">
        <v>230</v>
      </c>
      <c r="J37" s="26" t="s">
        <v>231</v>
      </c>
    </row>
    <row r="38" spans="1:10" s="104" customFormat="1" ht="25.5" customHeight="1" x14ac:dyDescent="0.2">
      <c r="A38" s="98">
        <v>3</v>
      </c>
      <c r="B38" s="314" t="s">
        <v>232</v>
      </c>
      <c r="C38" s="99" t="s">
        <v>3</v>
      </c>
      <c r="D38" s="100"/>
      <c r="E38" s="101"/>
      <c r="F38" s="102"/>
      <c r="G38" s="102"/>
      <c r="H38" s="102"/>
      <c r="I38" s="102"/>
      <c r="J38" s="103"/>
    </row>
    <row r="39" spans="1:10" s="104" customFormat="1" ht="89.25" customHeight="1" x14ac:dyDescent="0.2">
      <c r="A39" s="105" t="s">
        <v>233</v>
      </c>
      <c r="B39" s="315"/>
      <c r="C39" s="317" t="s">
        <v>234</v>
      </c>
      <c r="D39" s="54" t="s">
        <v>235</v>
      </c>
      <c r="E39" s="106" t="s">
        <v>236</v>
      </c>
      <c r="F39" s="107" t="s">
        <v>237</v>
      </c>
      <c r="G39" s="54" t="s">
        <v>238</v>
      </c>
      <c r="H39" s="54" t="s">
        <v>239</v>
      </c>
      <c r="I39" s="56" t="s">
        <v>240</v>
      </c>
      <c r="J39" s="108" t="s">
        <v>241</v>
      </c>
    </row>
    <row r="40" spans="1:10" s="104" customFormat="1" ht="89.25" customHeight="1" x14ac:dyDescent="0.2">
      <c r="A40" s="105">
        <v>3.2</v>
      </c>
      <c r="B40" s="315"/>
      <c r="C40" s="318"/>
      <c r="D40" s="72" t="s">
        <v>242</v>
      </c>
      <c r="E40" s="106" t="s">
        <v>243</v>
      </c>
      <c r="F40" s="107" t="s">
        <v>244</v>
      </c>
      <c r="G40" s="72" t="s">
        <v>245</v>
      </c>
      <c r="H40" s="72" t="s">
        <v>246</v>
      </c>
      <c r="I40" s="73" t="s">
        <v>247</v>
      </c>
      <c r="J40" s="109" t="s">
        <v>27</v>
      </c>
    </row>
    <row r="41" spans="1:10" s="104" customFormat="1" ht="68.25" customHeight="1" x14ac:dyDescent="0.2">
      <c r="A41" s="105" t="s">
        <v>248</v>
      </c>
      <c r="B41" s="316"/>
      <c r="C41" s="319"/>
      <c r="D41" s="72" t="s">
        <v>249</v>
      </c>
      <c r="E41" s="106" t="s">
        <v>250</v>
      </c>
      <c r="G41" s="72" t="s">
        <v>251</v>
      </c>
      <c r="H41" s="110" t="s">
        <v>252</v>
      </c>
      <c r="I41" s="73" t="s">
        <v>253</v>
      </c>
      <c r="J41" s="109" t="s">
        <v>254</v>
      </c>
    </row>
    <row r="42" spans="1:10" s="104" customFormat="1" ht="38.25" customHeight="1" x14ac:dyDescent="0.2">
      <c r="A42" s="111">
        <v>4</v>
      </c>
      <c r="B42" s="320" t="s">
        <v>255</v>
      </c>
      <c r="C42" s="112" t="s">
        <v>256</v>
      </c>
      <c r="D42" s="113"/>
      <c r="E42" s="113"/>
      <c r="F42" s="113"/>
      <c r="G42" s="113"/>
      <c r="H42" s="113"/>
      <c r="I42" s="113"/>
      <c r="J42" s="103"/>
    </row>
    <row r="43" spans="1:10" s="104" customFormat="1" ht="100.5" customHeight="1" x14ac:dyDescent="0.2">
      <c r="A43" s="114" t="s">
        <v>257</v>
      </c>
      <c r="B43" s="321"/>
      <c r="C43" s="323" t="s">
        <v>258</v>
      </c>
      <c r="D43" s="108" t="s">
        <v>259</v>
      </c>
      <c r="E43" s="72" t="s">
        <v>260</v>
      </c>
      <c r="F43" s="107" t="s">
        <v>237</v>
      </c>
      <c r="G43" s="72" t="s">
        <v>261</v>
      </c>
      <c r="H43" s="72" t="s">
        <v>262</v>
      </c>
      <c r="I43" s="73" t="s">
        <v>263</v>
      </c>
      <c r="J43" s="109" t="s">
        <v>264</v>
      </c>
    </row>
    <row r="44" spans="1:10" s="104" customFormat="1" ht="69" customHeight="1" x14ac:dyDescent="0.2">
      <c r="A44" s="114" t="s">
        <v>265</v>
      </c>
      <c r="B44" s="321"/>
      <c r="C44" s="323"/>
      <c r="D44" s="108" t="s">
        <v>266</v>
      </c>
      <c r="E44" s="54" t="s">
        <v>267</v>
      </c>
      <c r="F44" s="115" t="s">
        <v>237</v>
      </c>
      <c r="G44" s="108" t="s">
        <v>268</v>
      </c>
      <c r="H44" s="54" t="s">
        <v>269</v>
      </c>
      <c r="I44" s="73" t="s">
        <v>270</v>
      </c>
      <c r="J44" s="109" t="s">
        <v>271</v>
      </c>
    </row>
    <row r="45" spans="1:10" s="104" customFormat="1" ht="82.5" customHeight="1" x14ac:dyDescent="0.2">
      <c r="A45" s="114" t="s">
        <v>272</v>
      </c>
      <c r="B45" s="322"/>
      <c r="C45" s="324"/>
      <c r="D45" s="108" t="s">
        <v>273</v>
      </c>
      <c r="E45" s="54" t="s">
        <v>274</v>
      </c>
      <c r="F45" s="115" t="s">
        <v>275</v>
      </c>
      <c r="G45" s="108" t="s">
        <v>276</v>
      </c>
      <c r="H45" s="54" t="s">
        <v>277</v>
      </c>
      <c r="I45" s="73" t="s">
        <v>278</v>
      </c>
      <c r="J45" s="109" t="s">
        <v>271</v>
      </c>
    </row>
    <row r="46" spans="1:10" s="12" customFormat="1" x14ac:dyDescent="0.2">
      <c r="A46" s="74">
        <v>5</v>
      </c>
      <c r="B46" s="325" t="s">
        <v>279</v>
      </c>
      <c r="C46" s="50" t="s">
        <v>3</v>
      </c>
      <c r="D46" s="52"/>
      <c r="E46" s="76"/>
      <c r="F46" s="77"/>
      <c r="G46" s="76"/>
      <c r="H46" s="76"/>
      <c r="I46" s="78"/>
      <c r="J46" s="52"/>
    </row>
    <row r="47" spans="1:10" s="12" customFormat="1" ht="48" customHeight="1" x14ac:dyDescent="0.2">
      <c r="A47" s="75" t="s">
        <v>280</v>
      </c>
      <c r="B47" s="326"/>
      <c r="C47" s="327" t="s">
        <v>281</v>
      </c>
      <c r="D47" s="22" t="s">
        <v>282</v>
      </c>
      <c r="E47" s="28" t="s">
        <v>283</v>
      </c>
      <c r="F47" s="35"/>
      <c r="G47" s="28" t="s">
        <v>284</v>
      </c>
      <c r="H47" s="28" t="s">
        <v>285</v>
      </c>
      <c r="I47" s="79" t="s">
        <v>286</v>
      </c>
      <c r="J47" s="26" t="s">
        <v>287</v>
      </c>
    </row>
    <row r="48" spans="1:10" s="12" customFormat="1" ht="60" customHeight="1" x14ac:dyDescent="0.2">
      <c r="A48" s="75" t="s">
        <v>288</v>
      </c>
      <c r="B48" s="326"/>
      <c r="C48" s="327"/>
      <c r="D48" s="28" t="s">
        <v>289</v>
      </c>
      <c r="E48" s="28" t="s">
        <v>290</v>
      </c>
      <c r="F48" s="35"/>
      <c r="G48" s="28" t="s">
        <v>291</v>
      </c>
      <c r="H48" s="28" t="s">
        <v>292</v>
      </c>
      <c r="I48" s="36" t="s">
        <v>293</v>
      </c>
      <c r="J48" s="26" t="s">
        <v>287</v>
      </c>
    </row>
    <row r="49" spans="1:10" s="12" customFormat="1" ht="60" customHeight="1" x14ac:dyDescent="0.2">
      <c r="A49" s="75" t="s">
        <v>294</v>
      </c>
      <c r="B49" s="326"/>
      <c r="C49" s="327"/>
      <c r="D49" s="28" t="s">
        <v>295</v>
      </c>
      <c r="E49" s="36" t="s">
        <v>296</v>
      </c>
      <c r="F49" s="35"/>
      <c r="G49" s="29" t="s">
        <v>297</v>
      </c>
      <c r="H49" s="28" t="s">
        <v>298</v>
      </c>
      <c r="I49" s="25" t="s">
        <v>299</v>
      </c>
      <c r="J49" s="26" t="s">
        <v>287</v>
      </c>
    </row>
    <row r="50" spans="1:10" s="12" customFormat="1" ht="81" customHeight="1" x14ac:dyDescent="0.2">
      <c r="A50" s="75" t="s">
        <v>300</v>
      </c>
      <c r="B50" s="326"/>
      <c r="C50" s="327"/>
      <c r="D50" s="28" t="s">
        <v>301</v>
      </c>
      <c r="E50" s="28" t="s">
        <v>302</v>
      </c>
      <c r="F50" s="80"/>
      <c r="G50" s="29" t="s">
        <v>303</v>
      </c>
      <c r="H50" s="29" t="s">
        <v>304</v>
      </c>
      <c r="I50" s="25" t="s">
        <v>305</v>
      </c>
      <c r="J50" s="26" t="s">
        <v>306</v>
      </c>
    </row>
    <row r="51" spans="1:10" s="12" customFormat="1" ht="116.25" customHeight="1" x14ac:dyDescent="0.2">
      <c r="A51" s="75" t="s">
        <v>307</v>
      </c>
      <c r="B51" s="326"/>
      <c r="C51" s="34"/>
      <c r="D51" s="28" t="s">
        <v>308</v>
      </c>
      <c r="E51" s="81" t="s">
        <v>309</v>
      </c>
      <c r="F51" s="82"/>
      <c r="G51" s="28" t="s">
        <v>310</v>
      </c>
      <c r="H51" s="28" t="s">
        <v>311</v>
      </c>
      <c r="I51" s="36" t="s">
        <v>312</v>
      </c>
      <c r="J51" s="26" t="s">
        <v>306</v>
      </c>
    </row>
    <row r="52" spans="1:10" s="12" customFormat="1" ht="60.75" customHeight="1" x14ac:dyDescent="0.2">
      <c r="A52" s="83"/>
      <c r="B52" s="84"/>
      <c r="C52" s="303"/>
      <c r="D52" s="21"/>
      <c r="E52" s="85"/>
    </row>
    <row r="53" spans="1:10" s="12" customFormat="1" x14ac:dyDescent="0.2">
      <c r="A53" s="83"/>
      <c r="B53" s="84"/>
      <c r="C53" s="303"/>
      <c r="D53" s="21"/>
      <c r="E53" s="85"/>
    </row>
    <row r="54" spans="1:10" s="12" customFormat="1" x14ac:dyDescent="0.2">
      <c r="A54" s="83"/>
      <c r="B54" s="84"/>
      <c r="C54" s="21"/>
      <c r="D54" s="21"/>
      <c r="E54" s="85"/>
      <c r="F54" s="86"/>
    </row>
    <row r="55" spans="1:10" s="12" customFormat="1" x14ac:dyDescent="0.2">
      <c r="A55" s="83"/>
      <c r="B55" s="84"/>
      <c r="C55" s="303"/>
      <c r="D55" s="21"/>
      <c r="E55" s="85"/>
    </row>
    <row r="56" spans="1:10" s="12" customFormat="1" x14ac:dyDescent="0.2">
      <c r="A56" s="83"/>
      <c r="C56" s="303"/>
      <c r="D56" s="21"/>
      <c r="E56" s="87"/>
    </row>
    <row r="57" spans="1:10" s="12" customFormat="1" x14ac:dyDescent="0.2">
      <c r="A57" s="83"/>
      <c r="C57" s="303"/>
      <c r="D57" s="21"/>
      <c r="E57" s="87"/>
    </row>
    <row r="58" spans="1:10" s="12" customFormat="1" x14ac:dyDescent="0.2">
      <c r="A58" s="83"/>
      <c r="C58" s="303"/>
      <c r="D58" s="21"/>
      <c r="E58" s="85"/>
    </row>
    <row r="59" spans="1:10" s="12" customFormat="1" x14ac:dyDescent="0.2">
      <c r="A59" s="83"/>
      <c r="C59" s="303"/>
      <c r="D59" s="21"/>
      <c r="E59" s="85"/>
    </row>
    <row r="60" spans="1:10" s="12" customFormat="1" x14ac:dyDescent="0.2">
      <c r="A60" s="83"/>
      <c r="C60" s="305"/>
      <c r="D60" s="20"/>
      <c r="E60" s="85"/>
    </row>
    <row r="61" spans="1:10" s="12" customFormat="1" x14ac:dyDescent="0.2">
      <c r="A61" s="83"/>
      <c r="C61" s="305"/>
      <c r="D61" s="20"/>
      <c r="E61" s="85"/>
    </row>
    <row r="62" spans="1:10" s="12" customFormat="1" x14ac:dyDescent="0.2">
      <c r="A62" s="83"/>
      <c r="C62" s="305"/>
      <c r="D62" s="20"/>
      <c r="E62" s="88"/>
    </row>
    <row r="63" spans="1:10" s="12" customFormat="1" x14ac:dyDescent="0.2">
      <c r="A63" s="83"/>
      <c r="C63" s="305"/>
      <c r="D63" s="20"/>
      <c r="E63" s="88"/>
    </row>
    <row r="64" spans="1:10" s="12" customFormat="1" x14ac:dyDescent="0.2">
      <c r="A64" s="83"/>
      <c r="C64" s="303"/>
      <c r="D64" s="21"/>
      <c r="E64" s="85"/>
    </row>
    <row r="65" spans="1:5" s="12" customFormat="1" x14ac:dyDescent="0.2">
      <c r="A65" s="83"/>
      <c r="C65" s="303"/>
      <c r="D65" s="21"/>
      <c r="E65" s="85"/>
    </row>
    <row r="66" spans="1:5" s="12" customFormat="1" x14ac:dyDescent="0.2">
      <c r="A66" s="83"/>
      <c r="C66" s="303"/>
      <c r="D66" s="21"/>
      <c r="E66" s="85"/>
    </row>
    <row r="67" spans="1:5" s="12" customFormat="1" x14ac:dyDescent="0.2">
      <c r="A67" s="83"/>
      <c r="C67" s="303"/>
      <c r="D67" s="21"/>
      <c r="E67" s="85"/>
    </row>
    <row r="68" spans="1:5" s="12" customFormat="1" x14ac:dyDescent="0.2">
      <c r="A68" s="83"/>
      <c r="C68" s="303"/>
      <c r="D68" s="21"/>
      <c r="E68" s="85"/>
    </row>
    <row r="69" spans="1:5" s="12" customFormat="1" x14ac:dyDescent="0.2">
      <c r="A69" s="83"/>
      <c r="C69" s="303"/>
      <c r="D69" s="21"/>
      <c r="E69" s="85"/>
    </row>
    <row r="70" spans="1:5" s="12" customFormat="1" x14ac:dyDescent="0.2">
      <c r="A70" s="83"/>
      <c r="C70" s="303"/>
      <c r="D70" s="21"/>
      <c r="E70" s="85"/>
    </row>
    <row r="71" spans="1:5" s="12" customFormat="1" x14ac:dyDescent="0.2">
      <c r="C71" s="83"/>
      <c r="D71" s="83"/>
      <c r="E71" s="85"/>
    </row>
    <row r="72" spans="1:5" s="12" customFormat="1" x14ac:dyDescent="0.2">
      <c r="A72" s="89"/>
      <c r="B72" s="84"/>
      <c r="C72" s="305"/>
      <c r="D72" s="20"/>
      <c r="E72" s="85"/>
    </row>
    <row r="73" spans="1:5" s="12" customFormat="1" x14ac:dyDescent="0.2">
      <c r="B73" s="84"/>
      <c r="C73" s="305"/>
      <c r="D73" s="20"/>
      <c r="E73" s="85"/>
    </row>
    <row r="74" spans="1:5" s="12" customFormat="1" x14ac:dyDescent="0.2">
      <c r="B74" s="84"/>
      <c r="C74" s="303"/>
      <c r="D74" s="21"/>
      <c r="E74" s="85"/>
    </row>
    <row r="75" spans="1:5" s="12" customFormat="1" x14ac:dyDescent="0.2">
      <c r="B75" s="84"/>
      <c r="C75" s="303"/>
      <c r="D75" s="21"/>
      <c r="E75" s="85"/>
    </row>
    <row r="76" spans="1:5" s="12" customFormat="1" x14ac:dyDescent="0.2">
      <c r="B76" s="84"/>
      <c r="C76" s="303"/>
      <c r="D76" s="21"/>
      <c r="E76" s="85"/>
    </row>
    <row r="77" spans="1:5" s="12" customFormat="1" x14ac:dyDescent="0.2">
      <c r="B77" s="90"/>
      <c r="C77" s="303"/>
      <c r="D77" s="21"/>
      <c r="E77" s="85"/>
    </row>
    <row r="78" spans="1:5" s="12" customFormat="1" x14ac:dyDescent="0.2">
      <c r="C78" s="303"/>
      <c r="D78" s="21"/>
      <c r="E78" s="85"/>
    </row>
    <row r="79" spans="1:5" s="12" customFormat="1" x14ac:dyDescent="0.2">
      <c r="C79" s="303"/>
      <c r="D79" s="21"/>
      <c r="E79" s="85"/>
    </row>
    <row r="80" spans="1:5" s="12" customFormat="1" x14ac:dyDescent="0.2">
      <c r="C80" s="303"/>
      <c r="D80" s="21"/>
      <c r="E80" s="85"/>
    </row>
    <row r="81" spans="2:10" s="12" customFormat="1" x14ac:dyDescent="0.2">
      <c r="C81" s="303"/>
      <c r="D81" s="21"/>
      <c r="E81" s="85"/>
    </row>
    <row r="82" spans="2:10" s="12" customFormat="1" x14ac:dyDescent="0.2">
      <c r="C82" s="303"/>
      <c r="D82" s="21"/>
      <c r="E82" s="85"/>
    </row>
    <row r="83" spans="2:10" s="12" customFormat="1" x14ac:dyDescent="0.2">
      <c r="C83" s="303"/>
      <c r="D83" s="21"/>
      <c r="E83" s="85"/>
    </row>
    <row r="84" spans="2:10" s="12" customFormat="1" x14ac:dyDescent="0.2">
      <c r="C84" s="303"/>
      <c r="D84" s="21"/>
      <c r="E84" s="85"/>
    </row>
    <row r="85" spans="2:10" x14ac:dyDescent="0.2">
      <c r="B85" s="91"/>
      <c r="C85" s="92"/>
      <c r="D85" s="92"/>
      <c r="E85" s="93"/>
      <c r="J85" s="2"/>
    </row>
    <row r="86" spans="2:10" x14ac:dyDescent="0.2">
      <c r="B86" s="91"/>
      <c r="C86" s="92"/>
      <c r="D86" s="92"/>
      <c r="E86" s="93"/>
      <c r="J86" s="2"/>
    </row>
    <row r="87" spans="2:10" x14ac:dyDescent="0.2">
      <c r="C87" s="92"/>
      <c r="D87" s="92"/>
      <c r="E87" s="93"/>
      <c r="J87" s="2"/>
    </row>
    <row r="88" spans="2:10" x14ac:dyDescent="0.2">
      <c r="C88" s="94"/>
      <c r="D88" s="94"/>
      <c r="E88" s="93"/>
      <c r="J88" s="2"/>
    </row>
    <row r="89" spans="2:10" x14ac:dyDescent="0.2">
      <c r="C89" s="94"/>
      <c r="D89" s="94"/>
      <c r="E89" s="93"/>
      <c r="J89" s="2"/>
    </row>
    <row r="90" spans="2:10" x14ac:dyDescent="0.2">
      <c r="C90" s="94"/>
      <c r="D90" s="94"/>
      <c r="E90" s="93"/>
      <c r="J90" s="2"/>
    </row>
    <row r="91" spans="2:10" x14ac:dyDescent="0.2">
      <c r="C91" s="94"/>
      <c r="D91" s="94"/>
      <c r="E91" s="93"/>
      <c r="J91" s="2"/>
    </row>
    <row r="92" spans="2:10" x14ac:dyDescent="0.2">
      <c r="C92" s="94"/>
      <c r="D92" s="94"/>
      <c r="E92" s="93"/>
      <c r="J92" s="2"/>
    </row>
    <row r="93" spans="2:10" x14ac:dyDescent="0.2">
      <c r="C93" s="94"/>
      <c r="D93" s="94"/>
      <c r="E93" s="93"/>
      <c r="J93" s="2"/>
    </row>
    <row r="94" spans="2:10" x14ac:dyDescent="0.2">
      <c r="C94" s="94"/>
      <c r="D94" s="94"/>
      <c r="E94" s="93"/>
      <c r="J94" s="2"/>
    </row>
    <row r="95" spans="2:10" x14ac:dyDescent="0.2">
      <c r="C95" s="94"/>
      <c r="D95" s="94"/>
      <c r="E95" s="93"/>
      <c r="J95" s="2"/>
    </row>
    <row r="96" spans="2:10" x14ac:dyDescent="0.2">
      <c r="C96" s="94"/>
      <c r="D96" s="94"/>
      <c r="E96" s="93"/>
      <c r="J96" s="2"/>
    </row>
    <row r="97" spans="3:10" x14ac:dyDescent="0.2">
      <c r="C97" s="94"/>
      <c r="D97" s="94"/>
      <c r="E97" s="93"/>
      <c r="J97" s="2"/>
    </row>
    <row r="98" spans="3:10" x14ac:dyDescent="0.2">
      <c r="C98" s="94"/>
      <c r="D98" s="94"/>
      <c r="E98" s="93"/>
      <c r="J98" s="2"/>
    </row>
    <row r="99" spans="3:10" x14ac:dyDescent="0.2">
      <c r="C99" s="94"/>
      <c r="D99" s="94"/>
      <c r="E99" s="93"/>
      <c r="J99" s="2"/>
    </row>
    <row r="100" spans="3:10" x14ac:dyDescent="0.2">
      <c r="C100" s="94"/>
      <c r="D100" s="94"/>
      <c r="E100" s="93"/>
      <c r="J100" s="2"/>
    </row>
    <row r="101" spans="3:10" x14ac:dyDescent="0.2">
      <c r="J101" s="2"/>
    </row>
    <row r="102" spans="3:10" x14ac:dyDescent="0.2">
      <c r="J102" s="2"/>
    </row>
    <row r="103" spans="3:10" x14ac:dyDescent="0.2">
      <c r="C103" s="96"/>
      <c r="D103" s="96"/>
      <c r="J103" s="2"/>
    </row>
    <row r="104" spans="3:10" x14ac:dyDescent="0.2">
      <c r="C104" s="96"/>
      <c r="D104" s="96"/>
      <c r="J104" s="2"/>
    </row>
    <row r="105" spans="3:10" x14ac:dyDescent="0.2">
      <c r="C105" s="96"/>
      <c r="D105" s="96"/>
      <c r="J105" s="2"/>
    </row>
    <row r="106" spans="3:10" x14ac:dyDescent="0.2">
      <c r="J106" s="97"/>
    </row>
  </sheetData>
  <mergeCells count="29">
    <mergeCell ref="C68:C70"/>
    <mergeCell ref="C72:C73"/>
    <mergeCell ref="C74:C84"/>
    <mergeCell ref="B46:B51"/>
    <mergeCell ref="C47:C50"/>
    <mergeCell ref="C52:C53"/>
    <mergeCell ref="C55:C57"/>
    <mergeCell ref="C58:C59"/>
    <mergeCell ref="C60:C63"/>
    <mergeCell ref="B38:B41"/>
    <mergeCell ref="C39:C41"/>
    <mergeCell ref="B42:B45"/>
    <mergeCell ref="C43:C45"/>
    <mergeCell ref="C64:C67"/>
    <mergeCell ref="X2:X3"/>
    <mergeCell ref="Y2:Y3"/>
    <mergeCell ref="Z2:AD3"/>
    <mergeCell ref="B20:B31"/>
    <mergeCell ref="C21:C24"/>
    <mergeCell ref="B3:B15"/>
    <mergeCell ref="C4:C15"/>
    <mergeCell ref="C1:I1"/>
    <mergeCell ref="C2:C3"/>
    <mergeCell ref="J2:J3"/>
    <mergeCell ref="V2:V3"/>
    <mergeCell ref="W2:W3"/>
    <mergeCell ref="S2:S3"/>
    <mergeCell ref="T2:T3"/>
    <mergeCell ref="U2:U3"/>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R43"/>
  <sheetViews>
    <sheetView tabSelected="1" zoomScale="89" zoomScaleNormal="89" workbookViewId="0">
      <selection activeCell="C3" sqref="C3:C18"/>
    </sheetView>
  </sheetViews>
  <sheetFormatPr baseColWidth="10" defaultColWidth="12.5703125" defaultRowHeight="12.75" x14ac:dyDescent="0.2"/>
  <cols>
    <col min="1" max="2" width="12.5703125" style="166"/>
    <col min="3" max="3" width="24.5703125" style="166" customWidth="1"/>
    <col min="4" max="4" width="25.28515625" style="166" customWidth="1"/>
    <col min="5" max="5" width="23.42578125" style="166" customWidth="1"/>
    <col min="6" max="6" width="12.5703125" style="166"/>
    <col min="7" max="7" width="12.5703125" style="186"/>
    <col min="8" max="9" width="0" style="166" hidden="1" customWidth="1"/>
    <col min="10" max="10" width="26" style="166" hidden="1" customWidth="1"/>
    <col min="11" max="11" width="23.140625" style="166" customWidth="1"/>
    <col min="12" max="12" width="29.85546875" style="166" customWidth="1"/>
    <col min="13" max="13" width="26.7109375" style="166" customWidth="1"/>
    <col min="14" max="14" width="26.7109375" style="186" customWidth="1"/>
    <col min="15" max="20" width="26.7109375" style="166" customWidth="1"/>
    <col min="21" max="16384" width="12.5703125" style="166"/>
  </cols>
  <sheetData>
    <row r="1" spans="1:18" s="145" customFormat="1" ht="48" customHeight="1" x14ac:dyDescent="0.2">
      <c r="A1" s="140" t="s">
        <v>1</v>
      </c>
      <c r="B1" s="222" t="s">
        <v>2</v>
      </c>
      <c r="C1" s="336" t="s">
        <v>3</v>
      </c>
      <c r="D1" s="142" t="s">
        <v>4</v>
      </c>
      <c r="E1" s="141" t="s">
        <v>5</v>
      </c>
      <c r="F1" s="143" t="s">
        <v>6</v>
      </c>
      <c r="G1" s="331" t="s">
        <v>378</v>
      </c>
      <c r="H1" s="332"/>
      <c r="I1" s="333"/>
      <c r="J1" s="143" t="s">
        <v>377</v>
      </c>
      <c r="K1" s="338" t="s">
        <v>7</v>
      </c>
      <c r="L1" s="338" t="s">
        <v>8</v>
      </c>
      <c r="M1" s="334" t="s">
        <v>336</v>
      </c>
      <c r="N1" s="334" t="s">
        <v>337</v>
      </c>
      <c r="O1" s="334" t="s">
        <v>355</v>
      </c>
      <c r="P1" s="144" t="s">
        <v>357</v>
      </c>
      <c r="Q1" s="334" t="s">
        <v>365</v>
      </c>
    </row>
    <row r="2" spans="1:18" s="145" customFormat="1" x14ac:dyDescent="0.2">
      <c r="A2" s="146">
        <v>1</v>
      </c>
      <c r="B2" s="147" t="s">
        <v>11</v>
      </c>
      <c r="C2" s="337"/>
      <c r="D2" s="143" t="s">
        <v>12</v>
      </c>
      <c r="E2" s="148"/>
      <c r="F2" s="149"/>
      <c r="G2" s="143">
        <v>2017</v>
      </c>
      <c r="H2" s="143">
        <v>2018</v>
      </c>
      <c r="I2" s="143">
        <v>2019</v>
      </c>
      <c r="J2" s="149" t="s">
        <v>354</v>
      </c>
      <c r="K2" s="339"/>
      <c r="L2" s="339"/>
      <c r="M2" s="335"/>
      <c r="N2" s="335"/>
      <c r="O2" s="335"/>
      <c r="P2" s="151"/>
      <c r="Q2" s="335"/>
    </row>
    <row r="3" spans="1:18" ht="129.75" customHeight="1" x14ac:dyDescent="0.2">
      <c r="A3" s="152" t="s">
        <v>13</v>
      </c>
      <c r="B3" s="153"/>
      <c r="C3" s="328" t="s">
        <v>14</v>
      </c>
      <c r="D3" s="154" t="s">
        <v>15</v>
      </c>
      <c r="E3" s="155" t="s">
        <v>16</v>
      </c>
      <c r="F3" s="156"/>
      <c r="G3" s="157">
        <v>30</v>
      </c>
      <c r="H3" s="156">
        <v>30</v>
      </c>
      <c r="I3" s="156">
        <v>30</v>
      </c>
      <c r="J3" s="158">
        <f>SUM(G3:I3)</f>
        <v>90</v>
      </c>
      <c r="K3" s="155" t="s">
        <v>356</v>
      </c>
      <c r="L3" s="155" t="s">
        <v>18</v>
      </c>
      <c r="M3" s="161" t="s">
        <v>348</v>
      </c>
      <c r="N3" s="162" t="s">
        <v>347</v>
      </c>
      <c r="O3" s="163">
        <v>23000000</v>
      </c>
      <c r="P3" s="164">
        <f>+J3/$J$19</f>
        <v>0.625</v>
      </c>
      <c r="Q3" s="165" t="s">
        <v>20</v>
      </c>
    </row>
    <row r="4" spans="1:18" ht="90" customHeight="1" x14ac:dyDescent="0.2">
      <c r="A4" s="152" t="s">
        <v>21</v>
      </c>
      <c r="B4" s="153"/>
      <c r="C4" s="329"/>
      <c r="D4" s="154" t="s">
        <v>22</v>
      </c>
      <c r="E4" s="155" t="s">
        <v>23</v>
      </c>
      <c r="F4" s="158" t="s">
        <v>352</v>
      </c>
      <c r="G4" s="158">
        <v>0</v>
      </c>
      <c r="H4" s="158">
        <v>1</v>
      </c>
      <c r="I4" s="158">
        <v>1</v>
      </c>
      <c r="J4" s="158">
        <v>2</v>
      </c>
      <c r="K4" s="167" t="s">
        <v>24</v>
      </c>
      <c r="L4" s="167" t="s">
        <v>25</v>
      </c>
      <c r="M4" s="161" t="s">
        <v>322</v>
      </c>
      <c r="N4" s="162" t="s">
        <v>26</v>
      </c>
      <c r="O4" s="168" t="s">
        <v>364</v>
      </c>
      <c r="P4" s="164">
        <f t="shared" ref="P4:P18" si="0">+J4/$J$19</f>
        <v>1.3888888888888888E-2</v>
      </c>
      <c r="Q4" s="165" t="s">
        <v>27</v>
      </c>
      <c r="R4" s="169"/>
    </row>
    <row r="5" spans="1:18" ht="77.25" customHeight="1" x14ac:dyDescent="0.2">
      <c r="A5" s="152" t="s">
        <v>28</v>
      </c>
      <c r="B5" s="153"/>
      <c r="C5" s="329"/>
      <c r="D5" s="170" t="s">
        <v>29</v>
      </c>
      <c r="E5" s="167" t="s">
        <v>30</v>
      </c>
      <c r="F5" s="158" t="s">
        <v>352</v>
      </c>
      <c r="G5" s="157">
        <v>3</v>
      </c>
      <c r="H5" s="156">
        <v>3</v>
      </c>
      <c r="I5" s="156">
        <v>3</v>
      </c>
      <c r="J5" s="158">
        <f>SUM(G5:I5)</f>
        <v>9</v>
      </c>
      <c r="K5" s="167" t="s">
        <v>31</v>
      </c>
      <c r="L5" s="171" t="s">
        <v>32</v>
      </c>
      <c r="M5" s="161" t="s">
        <v>323</v>
      </c>
      <c r="N5" s="162" t="s">
        <v>338</v>
      </c>
      <c r="O5" s="163">
        <v>2000000</v>
      </c>
      <c r="P5" s="164">
        <f t="shared" si="0"/>
        <v>6.25E-2</v>
      </c>
      <c r="Q5" s="165" t="s">
        <v>34</v>
      </c>
    </row>
    <row r="6" spans="1:18" ht="95.25" customHeight="1" x14ac:dyDescent="0.2">
      <c r="A6" s="152" t="s">
        <v>35</v>
      </c>
      <c r="B6" s="153"/>
      <c r="C6" s="329"/>
      <c r="D6" s="154" t="s">
        <v>36</v>
      </c>
      <c r="E6" s="167" t="s">
        <v>37</v>
      </c>
      <c r="F6" s="158" t="s">
        <v>352</v>
      </c>
      <c r="G6" s="157">
        <v>0</v>
      </c>
      <c r="H6" s="156">
        <v>1</v>
      </c>
      <c r="I6" s="156">
        <v>1</v>
      </c>
      <c r="J6" s="158">
        <v>2</v>
      </c>
      <c r="K6" s="167" t="s">
        <v>38</v>
      </c>
      <c r="L6" s="167" t="s">
        <v>39</v>
      </c>
      <c r="M6" s="161" t="s">
        <v>324</v>
      </c>
      <c r="N6" s="162" t="s">
        <v>339</v>
      </c>
      <c r="O6" s="173" t="s">
        <v>364</v>
      </c>
      <c r="P6" s="164">
        <f t="shared" si="0"/>
        <v>1.3888888888888888E-2</v>
      </c>
      <c r="Q6" s="165" t="s">
        <v>41</v>
      </c>
    </row>
    <row r="7" spans="1:18" ht="62.25" customHeight="1" x14ac:dyDescent="0.2">
      <c r="A7" s="152" t="s">
        <v>42</v>
      </c>
      <c r="B7" s="153"/>
      <c r="C7" s="329"/>
      <c r="D7" s="154" t="s">
        <v>43</v>
      </c>
      <c r="E7" s="167" t="s">
        <v>44</v>
      </c>
      <c r="F7" s="158" t="s">
        <v>352</v>
      </c>
      <c r="G7" s="158">
        <v>3</v>
      </c>
      <c r="H7" s="158">
        <v>3</v>
      </c>
      <c r="I7" s="158">
        <v>3</v>
      </c>
      <c r="J7" s="158">
        <f>3*3</f>
        <v>9</v>
      </c>
      <c r="K7" s="167" t="s">
        <v>45</v>
      </c>
      <c r="L7" s="167" t="s">
        <v>46</v>
      </c>
      <c r="M7" s="161" t="s">
        <v>325</v>
      </c>
      <c r="N7" s="162" t="s">
        <v>340</v>
      </c>
      <c r="O7" s="174">
        <v>3000000</v>
      </c>
      <c r="P7" s="164">
        <f t="shared" si="0"/>
        <v>6.25E-2</v>
      </c>
      <c r="Q7" s="165" t="s">
        <v>27</v>
      </c>
    </row>
    <row r="8" spans="1:18" ht="89.25" customHeight="1" x14ac:dyDescent="0.2">
      <c r="A8" s="152" t="s">
        <v>48</v>
      </c>
      <c r="B8" s="153"/>
      <c r="C8" s="329"/>
      <c r="D8" s="154" t="s">
        <v>49</v>
      </c>
      <c r="E8" s="154" t="s">
        <v>50</v>
      </c>
      <c r="F8" s="158">
        <v>11</v>
      </c>
      <c r="G8" s="158">
        <v>3</v>
      </c>
      <c r="H8" s="158">
        <v>4</v>
      </c>
      <c r="I8" s="158">
        <v>4</v>
      </c>
      <c r="J8" s="158">
        <f>SUM(G8:I8)</f>
        <v>11</v>
      </c>
      <c r="K8" s="154" t="s">
        <v>52</v>
      </c>
      <c r="L8" s="175" t="s">
        <v>53</v>
      </c>
      <c r="M8" s="161" t="s">
        <v>326</v>
      </c>
      <c r="N8" s="162" t="s">
        <v>341</v>
      </c>
      <c r="O8" s="163">
        <v>2000000</v>
      </c>
      <c r="P8" s="164">
        <f t="shared" si="0"/>
        <v>7.6388888888888895E-2</v>
      </c>
      <c r="Q8" s="165" t="s">
        <v>55</v>
      </c>
    </row>
    <row r="9" spans="1:18" ht="86.25" customHeight="1" x14ac:dyDescent="0.2">
      <c r="A9" s="152" t="s">
        <v>56</v>
      </c>
      <c r="B9" s="153"/>
      <c r="C9" s="329"/>
      <c r="D9" s="167" t="s">
        <v>57</v>
      </c>
      <c r="E9" s="167" t="s">
        <v>58</v>
      </c>
      <c r="F9" s="158" t="s">
        <v>352</v>
      </c>
      <c r="G9" s="158">
        <v>1</v>
      </c>
      <c r="H9" s="158">
        <v>1</v>
      </c>
      <c r="I9" s="158">
        <v>1</v>
      </c>
      <c r="J9" s="158">
        <f>SUM(G9:I9)</f>
        <v>3</v>
      </c>
      <c r="K9" s="167" t="s">
        <v>59</v>
      </c>
      <c r="L9" s="167" t="s">
        <v>60</v>
      </c>
      <c r="M9" s="161" t="s">
        <v>327</v>
      </c>
      <c r="N9" s="162" t="s">
        <v>61</v>
      </c>
      <c r="O9" s="168" t="s">
        <v>364</v>
      </c>
      <c r="P9" s="164">
        <f t="shared" si="0"/>
        <v>2.0833333333333332E-2</v>
      </c>
      <c r="Q9" s="165" t="s">
        <v>366</v>
      </c>
    </row>
    <row r="10" spans="1:18" ht="76.5" customHeight="1" x14ac:dyDescent="0.2">
      <c r="A10" s="152" t="s">
        <v>63</v>
      </c>
      <c r="B10" s="153"/>
      <c r="C10" s="329"/>
      <c r="D10" s="154" t="s">
        <v>64</v>
      </c>
      <c r="E10" s="154" t="s">
        <v>65</v>
      </c>
      <c r="F10" s="157" t="s">
        <v>352</v>
      </c>
      <c r="G10" s="157">
        <v>2</v>
      </c>
      <c r="H10" s="157">
        <v>2</v>
      </c>
      <c r="I10" s="157">
        <v>2</v>
      </c>
      <c r="J10" s="158">
        <f>SUM(G10:I10)</f>
        <v>6</v>
      </c>
      <c r="K10" s="167" t="s">
        <v>66</v>
      </c>
      <c r="L10" s="167" t="s">
        <v>67</v>
      </c>
      <c r="M10" s="161" t="s">
        <v>328</v>
      </c>
      <c r="N10" s="175" t="s">
        <v>353</v>
      </c>
      <c r="O10" s="163">
        <v>12000000</v>
      </c>
      <c r="P10" s="164">
        <f t="shared" si="0"/>
        <v>4.1666666666666664E-2</v>
      </c>
      <c r="Q10" s="165" t="s">
        <v>27</v>
      </c>
    </row>
    <row r="11" spans="1:18" ht="66" customHeight="1" x14ac:dyDescent="0.2">
      <c r="A11" s="152" t="s">
        <v>69</v>
      </c>
      <c r="B11" s="153"/>
      <c r="C11" s="329"/>
      <c r="D11" s="167" t="s">
        <v>70</v>
      </c>
      <c r="E11" s="176" t="s">
        <v>71</v>
      </c>
      <c r="F11" s="177" t="s">
        <v>352</v>
      </c>
      <c r="G11" s="158">
        <v>0</v>
      </c>
      <c r="H11" s="158">
        <v>1</v>
      </c>
      <c r="I11" s="158"/>
      <c r="J11" s="158">
        <f>SUM(H11:I11)</f>
        <v>1</v>
      </c>
      <c r="K11" s="171" t="s">
        <v>72</v>
      </c>
      <c r="L11" s="167" t="s">
        <v>73</v>
      </c>
      <c r="M11" s="161" t="s">
        <v>329</v>
      </c>
      <c r="N11" s="162" t="s">
        <v>74</v>
      </c>
      <c r="O11" s="173" t="s">
        <v>364</v>
      </c>
      <c r="P11" s="164">
        <f t="shared" si="0"/>
        <v>6.9444444444444441E-3</v>
      </c>
      <c r="Q11" s="165" t="s">
        <v>27</v>
      </c>
    </row>
    <row r="12" spans="1:18" ht="78.75" customHeight="1" x14ac:dyDescent="0.2">
      <c r="A12" s="152" t="s">
        <v>75</v>
      </c>
      <c r="B12" s="153"/>
      <c r="C12" s="329"/>
      <c r="D12" s="167" t="s">
        <v>76</v>
      </c>
      <c r="E12" s="176" t="s">
        <v>77</v>
      </c>
      <c r="F12" s="177" t="s">
        <v>352</v>
      </c>
      <c r="G12" s="157">
        <v>1</v>
      </c>
      <c r="H12" s="157">
        <v>1</v>
      </c>
      <c r="I12" s="157">
        <v>1</v>
      </c>
      <c r="J12" s="157">
        <f>SUM(G12:I12)</f>
        <v>3</v>
      </c>
      <c r="K12" s="171" t="s">
        <v>78</v>
      </c>
      <c r="L12" s="171" t="s">
        <v>79</v>
      </c>
      <c r="M12" s="161" t="s">
        <v>331</v>
      </c>
      <c r="N12" s="162" t="s">
        <v>80</v>
      </c>
      <c r="O12" s="174">
        <v>2000000</v>
      </c>
      <c r="P12" s="164">
        <f t="shared" si="0"/>
        <v>2.0833333333333332E-2</v>
      </c>
      <c r="Q12" s="165" t="s">
        <v>81</v>
      </c>
    </row>
    <row r="13" spans="1:18" ht="76.5" x14ac:dyDescent="0.2">
      <c r="A13" s="152" t="s">
        <v>82</v>
      </c>
      <c r="B13" s="153"/>
      <c r="C13" s="329"/>
      <c r="D13" s="167" t="s">
        <v>83</v>
      </c>
      <c r="E13" s="167" t="s">
        <v>84</v>
      </c>
      <c r="F13" s="177" t="s">
        <v>352</v>
      </c>
      <c r="G13" s="177">
        <v>0</v>
      </c>
      <c r="H13" s="177"/>
      <c r="I13" s="177"/>
      <c r="J13" s="177">
        <v>1</v>
      </c>
      <c r="K13" s="171" t="s">
        <v>85</v>
      </c>
      <c r="L13" s="171" t="s">
        <v>86</v>
      </c>
      <c r="M13" s="161" t="s">
        <v>332</v>
      </c>
      <c r="N13" s="162" t="s">
        <v>343</v>
      </c>
      <c r="O13" s="173" t="s">
        <v>364</v>
      </c>
      <c r="P13" s="164">
        <f t="shared" si="0"/>
        <v>6.9444444444444441E-3</v>
      </c>
      <c r="Q13" s="165" t="s">
        <v>367</v>
      </c>
    </row>
    <row r="14" spans="1:18" ht="89.25" x14ac:dyDescent="0.2">
      <c r="A14" s="152" t="s">
        <v>88</v>
      </c>
      <c r="B14" s="153"/>
      <c r="C14" s="329"/>
      <c r="D14" s="154" t="s">
        <v>89</v>
      </c>
      <c r="E14" s="167" t="s">
        <v>90</v>
      </c>
      <c r="F14" s="159"/>
      <c r="G14" s="157"/>
      <c r="H14" s="156">
        <v>1</v>
      </c>
      <c r="I14" s="156"/>
      <c r="J14" s="157">
        <v>1</v>
      </c>
      <c r="K14" s="167" t="s">
        <v>91</v>
      </c>
      <c r="L14" s="167" t="s">
        <v>92</v>
      </c>
      <c r="M14" s="161" t="s">
        <v>330</v>
      </c>
      <c r="N14" s="162" t="s">
        <v>342</v>
      </c>
      <c r="O14" s="173" t="s">
        <v>364</v>
      </c>
      <c r="P14" s="164">
        <f t="shared" si="0"/>
        <v>6.9444444444444441E-3</v>
      </c>
      <c r="Q14" s="165" t="s">
        <v>368</v>
      </c>
    </row>
    <row r="15" spans="1:18" ht="51" x14ac:dyDescent="0.2">
      <c r="A15" s="152" t="s">
        <v>95</v>
      </c>
      <c r="B15" s="178"/>
      <c r="C15" s="329"/>
      <c r="D15" s="179" t="s">
        <v>96</v>
      </c>
      <c r="E15" s="167" t="s">
        <v>97</v>
      </c>
      <c r="F15" s="177" t="s">
        <v>352</v>
      </c>
      <c r="G15" s="157">
        <v>1</v>
      </c>
      <c r="H15" s="157">
        <v>1</v>
      </c>
      <c r="I15" s="157">
        <v>1</v>
      </c>
      <c r="J15" s="157">
        <f>SUM(G15:I15)</f>
        <v>3</v>
      </c>
      <c r="K15" s="167" t="s">
        <v>98</v>
      </c>
      <c r="L15" s="167" t="s">
        <v>99</v>
      </c>
      <c r="M15" s="161" t="s">
        <v>333</v>
      </c>
      <c r="N15" s="180" t="s">
        <v>344</v>
      </c>
      <c r="O15" s="173" t="s">
        <v>364</v>
      </c>
      <c r="P15" s="164">
        <f t="shared" si="0"/>
        <v>2.0833333333333332E-2</v>
      </c>
      <c r="Q15" s="181" t="s">
        <v>100</v>
      </c>
    </row>
    <row r="16" spans="1:18" ht="61.5" customHeight="1" x14ac:dyDescent="0.2">
      <c r="A16" s="152" t="s">
        <v>101</v>
      </c>
      <c r="B16" s="178"/>
      <c r="C16" s="329"/>
      <c r="D16" s="179" t="s">
        <v>102</v>
      </c>
      <c r="E16" s="167" t="s">
        <v>103</v>
      </c>
      <c r="F16" s="177" t="s">
        <v>352</v>
      </c>
      <c r="G16" s="157">
        <v>0</v>
      </c>
      <c r="H16" s="157">
        <v>1</v>
      </c>
      <c r="I16" s="157"/>
      <c r="J16" s="157">
        <f>SUM(G16:I16)</f>
        <v>1</v>
      </c>
      <c r="K16" s="171" t="s">
        <v>104</v>
      </c>
      <c r="L16" s="171" t="s">
        <v>105</v>
      </c>
      <c r="M16" s="161" t="s">
        <v>334</v>
      </c>
      <c r="N16" s="162" t="s">
        <v>345</v>
      </c>
      <c r="O16" s="173" t="s">
        <v>364</v>
      </c>
      <c r="P16" s="164">
        <f t="shared" si="0"/>
        <v>6.9444444444444441E-3</v>
      </c>
      <c r="Q16" s="182" t="s">
        <v>100</v>
      </c>
    </row>
    <row r="17" spans="1:17" ht="106.5" customHeight="1" thickBot="1" x14ac:dyDescent="0.25">
      <c r="A17" s="152" t="s">
        <v>106</v>
      </c>
      <c r="B17" s="178"/>
      <c r="C17" s="329"/>
      <c r="D17" s="179" t="s">
        <v>107</v>
      </c>
      <c r="E17" s="167" t="s">
        <v>375</v>
      </c>
      <c r="F17" s="177">
        <v>1</v>
      </c>
      <c r="G17" s="158">
        <v>1</v>
      </c>
      <c r="H17" s="158">
        <v>1</v>
      </c>
      <c r="I17" s="158">
        <v>1</v>
      </c>
      <c r="J17" s="158">
        <v>1</v>
      </c>
      <c r="K17" s="171" t="s">
        <v>109</v>
      </c>
      <c r="L17" s="171" t="s">
        <v>110</v>
      </c>
      <c r="M17" s="183" t="s">
        <v>335</v>
      </c>
      <c r="N17" s="162" t="s">
        <v>346</v>
      </c>
      <c r="O17" s="173" t="s">
        <v>364</v>
      </c>
      <c r="P17" s="164">
        <f t="shared" si="0"/>
        <v>6.9444444444444441E-3</v>
      </c>
      <c r="Q17" s="165" t="s">
        <v>369</v>
      </c>
    </row>
    <row r="18" spans="1:17" ht="132.75" customHeight="1" thickBot="1" x14ac:dyDescent="0.25">
      <c r="A18" s="152" t="s">
        <v>112</v>
      </c>
      <c r="B18" s="184"/>
      <c r="C18" s="330"/>
      <c r="D18" s="167" t="s">
        <v>113</v>
      </c>
      <c r="E18" s="167" t="s">
        <v>114</v>
      </c>
      <c r="F18" s="177" t="s">
        <v>352</v>
      </c>
      <c r="G18" s="158">
        <v>0</v>
      </c>
      <c r="H18" s="158">
        <v>1</v>
      </c>
      <c r="I18" s="158"/>
      <c r="J18" s="158">
        <v>1</v>
      </c>
      <c r="K18" s="171" t="s">
        <v>115</v>
      </c>
      <c r="L18" s="171" t="s">
        <v>116</v>
      </c>
      <c r="M18" s="185" t="s">
        <v>349</v>
      </c>
      <c r="N18" s="180" t="s">
        <v>350</v>
      </c>
      <c r="O18" s="173" t="s">
        <v>364</v>
      </c>
      <c r="P18" s="164">
        <f t="shared" si="0"/>
        <v>6.9444444444444441E-3</v>
      </c>
      <c r="Q18" s="165" t="s">
        <v>370</v>
      </c>
    </row>
    <row r="19" spans="1:17" hidden="1" x14ac:dyDescent="0.2">
      <c r="G19" s="186">
        <f>SUM(G3:G18)</f>
        <v>45</v>
      </c>
      <c r="J19" s="186">
        <f>SUM(J3:J18)</f>
        <v>144</v>
      </c>
      <c r="O19" s="187">
        <f>+O3+O5+O7+O8+O10+O12</f>
        <v>44000000</v>
      </c>
      <c r="P19" s="188">
        <f>SUM(P3:P18)</f>
        <v>0.99999999999999978</v>
      </c>
    </row>
    <row r="20" spans="1:17" hidden="1" x14ac:dyDescent="0.2"/>
    <row r="21" spans="1:17" hidden="1" x14ac:dyDescent="0.2">
      <c r="I21" s="188"/>
    </row>
    <row r="22" spans="1:17" hidden="1" x14ac:dyDescent="0.2"/>
    <row r="23" spans="1:17" hidden="1" x14ac:dyDescent="0.2"/>
    <row r="24" spans="1:17" hidden="1" x14ac:dyDescent="0.2"/>
    <row r="25" spans="1:17" hidden="1" x14ac:dyDescent="0.2">
      <c r="L25" s="166" t="s">
        <v>406</v>
      </c>
    </row>
    <row r="26" spans="1:17" hidden="1" x14ac:dyDescent="0.2">
      <c r="G26" s="189" t="s">
        <v>401</v>
      </c>
      <c r="H26" s="190"/>
      <c r="I26" s="190"/>
      <c r="J26" s="191">
        <f>+O19</f>
        <v>44000000</v>
      </c>
      <c r="L26" s="166">
        <f>+G19</f>
        <v>45</v>
      </c>
      <c r="M26" s="188">
        <f>+L26/$L$31</f>
        <v>0.61643835616438358</v>
      </c>
    </row>
    <row r="27" spans="1:17" hidden="1" x14ac:dyDescent="0.2">
      <c r="G27" s="189" t="s">
        <v>402</v>
      </c>
      <c r="H27" s="190"/>
      <c r="I27" s="190"/>
      <c r="J27" s="191">
        <f>+'OBJETIVO 2'!M20</f>
        <v>13500000</v>
      </c>
      <c r="L27" s="166">
        <f>+'OBJETIVO 2'!G20</f>
        <v>16</v>
      </c>
      <c r="M27" s="188">
        <f t="shared" ref="M27:M31" si="1">+L27/$L$31</f>
        <v>0.21917808219178081</v>
      </c>
    </row>
    <row r="28" spans="1:17" hidden="1" x14ac:dyDescent="0.2">
      <c r="G28" s="189" t="s">
        <v>403</v>
      </c>
      <c r="H28" s="190"/>
      <c r="I28" s="190"/>
      <c r="J28" s="191" t="e">
        <f>+'OBJETIVO 3'!#REF!</f>
        <v>#REF!</v>
      </c>
      <c r="L28" s="166">
        <f>+'OBJETIVO 3'!I7</f>
        <v>4</v>
      </c>
      <c r="M28" s="188">
        <f t="shared" si="1"/>
        <v>5.4794520547945202E-2</v>
      </c>
    </row>
    <row r="29" spans="1:17" hidden="1" x14ac:dyDescent="0.2">
      <c r="G29" s="189" t="s">
        <v>404</v>
      </c>
      <c r="H29" s="190"/>
      <c r="I29" s="190"/>
      <c r="J29" s="191" t="e">
        <f>+'OBJETIVO 4'!#REF!</f>
        <v>#REF!</v>
      </c>
      <c r="L29" s="166">
        <f>+'OBJETIVO 4'!I7</f>
        <v>3</v>
      </c>
      <c r="M29" s="188">
        <f t="shared" si="1"/>
        <v>4.1095890410958902E-2</v>
      </c>
    </row>
    <row r="30" spans="1:17" hidden="1" x14ac:dyDescent="0.2">
      <c r="G30" s="189" t="s">
        <v>405</v>
      </c>
      <c r="H30" s="190"/>
      <c r="I30" s="190"/>
      <c r="J30" s="191">
        <f>+OBJETIVO5!J9</f>
        <v>1600000</v>
      </c>
      <c r="L30" s="166">
        <f>+OBJETIVO5!F9</f>
        <v>5</v>
      </c>
      <c r="M30" s="188">
        <f t="shared" si="1"/>
        <v>6.8493150684931503E-2</v>
      </c>
    </row>
    <row r="31" spans="1:17" hidden="1" x14ac:dyDescent="0.2">
      <c r="G31" s="189"/>
      <c r="H31" s="190"/>
      <c r="I31" s="190"/>
      <c r="J31" s="191" t="e">
        <f>SUM(J26:J30)</f>
        <v>#REF!</v>
      </c>
      <c r="L31" s="166">
        <f>SUM(L26:L30)</f>
        <v>73</v>
      </c>
      <c r="M31" s="188">
        <f t="shared" si="1"/>
        <v>1</v>
      </c>
    </row>
    <row r="32" spans="1:17" hidden="1" x14ac:dyDescent="0.2">
      <c r="J32" s="192"/>
    </row>
    <row r="33" spans="5:10" hidden="1" x14ac:dyDescent="0.2"/>
    <row r="34" spans="5:10" hidden="1" x14ac:dyDescent="0.2"/>
    <row r="35" spans="5:10" hidden="1" x14ac:dyDescent="0.2"/>
    <row r="36" spans="5:10" hidden="1" x14ac:dyDescent="0.2">
      <c r="E36" s="193" t="s">
        <v>2</v>
      </c>
      <c r="F36" s="193"/>
      <c r="G36" s="194" t="s">
        <v>411</v>
      </c>
      <c r="H36" s="193"/>
      <c r="I36" s="193"/>
      <c r="J36" s="194" t="s">
        <v>407</v>
      </c>
    </row>
    <row r="37" spans="5:10" hidden="1" x14ac:dyDescent="0.2">
      <c r="E37" s="159" t="s">
        <v>11</v>
      </c>
      <c r="F37" s="159"/>
      <c r="G37" s="177" t="s">
        <v>401</v>
      </c>
      <c r="H37" s="159"/>
      <c r="I37" s="159"/>
      <c r="J37" s="160">
        <v>0.4838709677419355</v>
      </c>
    </row>
    <row r="38" spans="5:10" hidden="1" x14ac:dyDescent="0.2">
      <c r="E38" s="159" t="s">
        <v>118</v>
      </c>
      <c r="F38" s="159"/>
      <c r="G38" s="177" t="s">
        <v>402</v>
      </c>
      <c r="H38" s="159"/>
      <c r="I38" s="159"/>
      <c r="J38" s="160">
        <v>0.38709677419354838</v>
      </c>
    </row>
    <row r="39" spans="5:10" hidden="1" x14ac:dyDescent="0.2">
      <c r="E39" s="159" t="s">
        <v>410</v>
      </c>
      <c r="F39" s="159"/>
      <c r="G39" s="177" t="s">
        <v>403</v>
      </c>
      <c r="H39" s="159"/>
      <c r="I39" s="159"/>
      <c r="J39" s="160">
        <v>4.3010752688172046E-2</v>
      </c>
    </row>
    <row r="40" spans="5:10" hidden="1" x14ac:dyDescent="0.2">
      <c r="E40" s="159" t="s">
        <v>408</v>
      </c>
      <c r="F40" s="159"/>
      <c r="G40" s="177" t="s">
        <v>404</v>
      </c>
      <c r="H40" s="159"/>
      <c r="I40" s="159"/>
      <c r="J40" s="160">
        <v>3.2258064516129031E-2</v>
      </c>
    </row>
    <row r="41" spans="5:10" hidden="1" x14ac:dyDescent="0.2">
      <c r="E41" s="159" t="s">
        <v>409</v>
      </c>
      <c r="F41" s="159"/>
      <c r="G41" s="177" t="s">
        <v>405</v>
      </c>
      <c r="H41" s="159"/>
      <c r="I41" s="159"/>
      <c r="J41" s="160">
        <v>5.3763440860215055E-2</v>
      </c>
    </row>
    <row r="42" spans="5:10" hidden="1" x14ac:dyDescent="0.2">
      <c r="E42" s="159"/>
      <c r="F42" s="159"/>
      <c r="G42" s="177"/>
      <c r="H42" s="159"/>
      <c r="I42" s="159"/>
      <c r="J42" s="160">
        <v>1</v>
      </c>
    </row>
    <row r="43" spans="5:10" hidden="1" x14ac:dyDescent="0.2"/>
  </sheetData>
  <sheetProtection password="F9E5" sheet="1" objects="1" scenarios="1" formatCells="0" formatColumns="0" formatRows="0" insertColumns="0" insertRows="0" insertHyperlinks="0" deleteColumns="0" deleteRows="0" sort="0" autoFilter="0" pivotTables="0"/>
  <mergeCells count="9">
    <mergeCell ref="C3:C18"/>
    <mergeCell ref="G1:I1"/>
    <mergeCell ref="M1:M2"/>
    <mergeCell ref="C1:C2"/>
    <mergeCell ref="Q1:Q2"/>
    <mergeCell ref="N1:N2"/>
    <mergeCell ref="O1:O2"/>
    <mergeCell ref="K1:K2"/>
    <mergeCell ref="L1:L2"/>
  </mergeCells>
  <pageMargins left="0.70866141732283472" right="0.70866141732283472" top="0.74803149606299213" bottom="0.74803149606299213" header="0.31496062992125984" footer="0.31496062992125984"/>
  <pageSetup paperSize="5" scale="35"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O22"/>
  <sheetViews>
    <sheetView topLeftCell="E1" zoomScale="77" zoomScaleNormal="77" workbookViewId="0">
      <selection activeCell="H1" sqref="H1:H1048576"/>
    </sheetView>
  </sheetViews>
  <sheetFormatPr baseColWidth="10" defaultRowHeight="12.75" x14ac:dyDescent="0.2"/>
  <cols>
    <col min="1" max="1" width="11.42578125" style="268"/>
    <col min="2" max="2" width="22" style="268" customWidth="1"/>
    <col min="3" max="3" width="20.5703125" style="268" customWidth="1"/>
    <col min="4" max="4" width="55.42578125" style="268" customWidth="1"/>
    <col min="5" max="5" width="32.5703125" style="268" customWidth="1"/>
    <col min="6" max="6" width="32.140625" style="268" hidden="1" customWidth="1"/>
    <col min="7" max="7" width="32.140625" style="268" customWidth="1"/>
    <col min="8" max="8" width="32.140625" style="268" hidden="1" customWidth="1"/>
    <col min="9" max="9" width="29.85546875" style="268" customWidth="1"/>
    <col min="10" max="11" width="36" style="268" customWidth="1"/>
    <col min="12" max="12" width="36" style="268" hidden="1" customWidth="1"/>
    <col min="13" max="13" width="26.7109375" style="268" customWidth="1"/>
    <col min="14" max="14" width="27.5703125" style="268" customWidth="1"/>
    <col min="15" max="15" width="33.42578125" style="268" customWidth="1"/>
    <col min="16" max="16384" width="11.42578125" style="268"/>
  </cols>
  <sheetData>
    <row r="1" spans="1:15" ht="25.5" x14ac:dyDescent="0.2">
      <c r="A1" s="265" t="s">
        <v>1</v>
      </c>
      <c r="B1" s="266" t="s">
        <v>2</v>
      </c>
      <c r="C1" s="343" t="s">
        <v>3</v>
      </c>
      <c r="D1" s="267" t="s">
        <v>4</v>
      </c>
      <c r="E1" s="345" t="s">
        <v>5</v>
      </c>
      <c r="F1" s="195" t="s">
        <v>6</v>
      </c>
      <c r="G1" s="196" t="s">
        <v>378</v>
      </c>
      <c r="H1" s="143" t="s">
        <v>377</v>
      </c>
      <c r="I1" s="338" t="s">
        <v>7</v>
      </c>
      <c r="J1" s="340" t="s">
        <v>379</v>
      </c>
      <c r="K1" s="349" t="s">
        <v>336</v>
      </c>
      <c r="L1" s="349" t="s">
        <v>337</v>
      </c>
      <c r="M1" s="347" t="s">
        <v>360</v>
      </c>
      <c r="N1" s="349" t="s">
        <v>357</v>
      </c>
      <c r="O1" s="347" t="s">
        <v>365</v>
      </c>
    </row>
    <row r="2" spans="1:15" x14ac:dyDescent="0.2">
      <c r="A2" s="197">
        <v>2</v>
      </c>
      <c r="B2" s="340" t="s">
        <v>118</v>
      </c>
      <c r="C2" s="344"/>
      <c r="D2" s="195" t="s">
        <v>12</v>
      </c>
      <c r="E2" s="346"/>
      <c r="F2" s="195"/>
      <c r="G2" s="143">
        <v>2017</v>
      </c>
      <c r="H2" s="149" t="s">
        <v>354</v>
      </c>
      <c r="I2" s="339"/>
      <c r="J2" s="342"/>
      <c r="K2" s="350"/>
      <c r="L2" s="350"/>
      <c r="M2" s="348"/>
      <c r="N2" s="350"/>
      <c r="O2" s="348"/>
    </row>
    <row r="3" spans="1:15" ht="60" customHeight="1" x14ac:dyDescent="0.2">
      <c r="A3" s="198" t="s">
        <v>119</v>
      </c>
      <c r="B3" s="341"/>
      <c r="C3" s="199" t="s">
        <v>120</v>
      </c>
      <c r="D3" s="200" t="s">
        <v>121</v>
      </c>
      <c r="E3" s="154" t="s">
        <v>122</v>
      </c>
      <c r="F3" s="269" t="s">
        <v>352</v>
      </c>
      <c r="G3" s="270">
        <v>0</v>
      </c>
      <c r="H3" s="271">
        <v>1</v>
      </c>
      <c r="I3" s="202" t="s">
        <v>123</v>
      </c>
      <c r="J3" s="154" t="s">
        <v>124</v>
      </c>
      <c r="K3" s="272" t="s">
        <v>380</v>
      </c>
      <c r="L3" s="203" t="s">
        <v>125</v>
      </c>
      <c r="M3" s="273">
        <v>0</v>
      </c>
      <c r="N3" s="274">
        <f>+H3/$H$20</f>
        <v>1.020408163265306E-2</v>
      </c>
      <c r="O3" s="275" t="s">
        <v>126</v>
      </c>
    </row>
    <row r="4" spans="1:15" ht="99.75" customHeight="1" x14ac:dyDescent="0.2">
      <c r="A4" s="198" t="s">
        <v>127</v>
      </c>
      <c r="B4" s="341"/>
      <c r="C4" s="204"/>
      <c r="D4" s="205" t="s">
        <v>128</v>
      </c>
      <c r="E4" s="206" t="s">
        <v>129</v>
      </c>
      <c r="F4" s="276" t="s">
        <v>352</v>
      </c>
      <c r="G4" s="277" t="s">
        <v>412</v>
      </c>
      <c r="H4" s="277">
        <v>60</v>
      </c>
      <c r="I4" s="207" t="s">
        <v>130</v>
      </c>
      <c r="J4" s="206" t="s">
        <v>131</v>
      </c>
      <c r="K4" s="272" t="s">
        <v>381</v>
      </c>
      <c r="L4" s="208" t="s">
        <v>132</v>
      </c>
      <c r="M4" s="278">
        <f>2000000*3</f>
        <v>6000000</v>
      </c>
      <c r="N4" s="274">
        <f t="shared" ref="N4:N19" si="0">+H4/$H$20</f>
        <v>0.61224489795918369</v>
      </c>
      <c r="O4" s="279" t="s">
        <v>62</v>
      </c>
    </row>
    <row r="5" spans="1:15" ht="89.25" x14ac:dyDescent="0.2">
      <c r="A5" s="198" t="s">
        <v>133</v>
      </c>
      <c r="B5" s="341"/>
      <c r="C5" s="204"/>
      <c r="D5" s="205" t="s">
        <v>134</v>
      </c>
      <c r="E5" s="206" t="s">
        <v>135</v>
      </c>
      <c r="F5" s="269" t="s">
        <v>352</v>
      </c>
      <c r="G5" s="270">
        <v>3</v>
      </c>
      <c r="H5" s="271">
        <v>9</v>
      </c>
      <c r="I5" s="207" t="s">
        <v>136</v>
      </c>
      <c r="J5" s="206" t="s">
        <v>137</v>
      </c>
      <c r="K5" s="272" t="s">
        <v>382</v>
      </c>
      <c r="L5" s="208" t="s">
        <v>138</v>
      </c>
      <c r="M5" s="280">
        <v>3000000</v>
      </c>
      <c r="N5" s="274">
        <f t="shared" si="0"/>
        <v>9.1836734693877556E-2</v>
      </c>
      <c r="O5" s="275" t="s">
        <v>139</v>
      </c>
    </row>
    <row r="6" spans="1:15" ht="51" x14ac:dyDescent="0.2">
      <c r="A6" s="198" t="s">
        <v>140</v>
      </c>
      <c r="B6" s="341"/>
      <c r="C6" s="209"/>
      <c r="D6" s="210" t="s">
        <v>141</v>
      </c>
      <c r="E6" s="211" t="s">
        <v>142</v>
      </c>
      <c r="F6" s="281" t="s">
        <v>352</v>
      </c>
      <c r="G6" s="270">
        <v>1</v>
      </c>
      <c r="H6" s="271">
        <v>1</v>
      </c>
      <c r="I6" s="207" t="s">
        <v>143</v>
      </c>
      <c r="J6" s="206" t="s">
        <v>144</v>
      </c>
      <c r="K6" s="272" t="s">
        <v>383</v>
      </c>
      <c r="L6" s="212" t="s">
        <v>145</v>
      </c>
      <c r="M6" s="273" t="s">
        <v>364</v>
      </c>
      <c r="N6" s="274">
        <f t="shared" si="0"/>
        <v>1.020408163265306E-2</v>
      </c>
      <c r="O6" s="279" t="s">
        <v>146</v>
      </c>
    </row>
    <row r="7" spans="1:15" ht="63.75" x14ac:dyDescent="0.2">
      <c r="A7" s="198" t="s">
        <v>147</v>
      </c>
      <c r="B7" s="341"/>
      <c r="C7" s="213"/>
      <c r="D7" s="200" t="s">
        <v>148</v>
      </c>
      <c r="E7" s="154" t="s">
        <v>149</v>
      </c>
      <c r="F7" s="282" t="s">
        <v>352</v>
      </c>
      <c r="G7" s="270">
        <v>0</v>
      </c>
      <c r="H7" s="283">
        <v>2</v>
      </c>
      <c r="I7" s="202" t="s">
        <v>150</v>
      </c>
      <c r="J7" s="206" t="s">
        <v>151</v>
      </c>
      <c r="K7" s="272" t="s">
        <v>384</v>
      </c>
      <c r="L7" s="214" t="s">
        <v>152</v>
      </c>
      <c r="M7" s="273" t="s">
        <v>364</v>
      </c>
      <c r="N7" s="274">
        <f t="shared" si="0"/>
        <v>2.0408163265306121E-2</v>
      </c>
      <c r="O7" s="275" t="s">
        <v>153</v>
      </c>
    </row>
    <row r="8" spans="1:15" ht="86.25" customHeight="1" x14ac:dyDescent="0.2">
      <c r="A8" s="198" t="s">
        <v>154</v>
      </c>
      <c r="B8" s="341"/>
      <c r="C8" s="215"/>
      <c r="D8" s="216" t="s">
        <v>155</v>
      </c>
      <c r="E8" s="284" t="s">
        <v>156</v>
      </c>
      <c r="F8" s="282" t="s">
        <v>352</v>
      </c>
      <c r="G8" s="270">
        <v>0</v>
      </c>
      <c r="H8" s="283">
        <v>1</v>
      </c>
      <c r="I8" s="214" t="s">
        <v>157</v>
      </c>
      <c r="J8" s="284" t="s">
        <v>158</v>
      </c>
      <c r="K8" s="285" t="s">
        <v>396</v>
      </c>
      <c r="L8" s="214" t="s">
        <v>159</v>
      </c>
      <c r="M8" s="273" t="s">
        <v>364</v>
      </c>
      <c r="N8" s="274">
        <f t="shared" si="0"/>
        <v>1.020408163265306E-2</v>
      </c>
      <c r="O8" s="279" t="s">
        <v>160</v>
      </c>
    </row>
    <row r="9" spans="1:15" ht="51" x14ac:dyDescent="0.2">
      <c r="A9" s="198" t="s">
        <v>161</v>
      </c>
      <c r="B9" s="341"/>
      <c r="C9" s="215"/>
      <c r="D9" s="200" t="s">
        <v>162</v>
      </c>
      <c r="E9" s="284" t="s">
        <v>163</v>
      </c>
      <c r="F9" s="286" t="s">
        <v>352</v>
      </c>
      <c r="G9" s="270">
        <v>0</v>
      </c>
      <c r="H9" s="287">
        <v>1</v>
      </c>
      <c r="I9" s="202" t="s">
        <v>164</v>
      </c>
      <c r="J9" s="154" t="s">
        <v>165</v>
      </c>
      <c r="K9" s="272" t="s">
        <v>385</v>
      </c>
      <c r="L9" s="203" t="s">
        <v>166</v>
      </c>
      <c r="M9" s="273" t="s">
        <v>364</v>
      </c>
      <c r="N9" s="274">
        <f t="shared" si="0"/>
        <v>1.020408163265306E-2</v>
      </c>
      <c r="O9" s="279" t="s">
        <v>167</v>
      </c>
    </row>
    <row r="10" spans="1:15" ht="60.75" customHeight="1" x14ac:dyDescent="0.2">
      <c r="A10" s="198" t="s">
        <v>168</v>
      </c>
      <c r="B10" s="341"/>
      <c r="C10" s="215"/>
      <c r="D10" s="200" t="s">
        <v>169</v>
      </c>
      <c r="E10" s="154" t="s">
        <v>170</v>
      </c>
      <c r="F10" s="288" t="s">
        <v>352</v>
      </c>
      <c r="G10" s="270">
        <v>10</v>
      </c>
      <c r="H10" s="270">
        <v>10</v>
      </c>
      <c r="I10" s="202" t="s">
        <v>171</v>
      </c>
      <c r="J10" s="154" t="s">
        <v>172</v>
      </c>
      <c r="K10" s="272" t="s">
        <v>386</v>
      </c>
      <c r="L10" s="203" t="s">
        <v>173</v>
      </c>
      <c r="M10" s="273" t="s">
        <v>364</v>
      </c>
      <c r="N10" s="274">
        <f t="shared" si="0"/>
        <v>0.10204081632653061</v>
      </c>
      <c r="O10" s="275" t="s">
        <v>174</v>
      </c>
    </row>
    <row r="11" spans="1:15" ht="38.25" x14ac:dyDescent="0.2">
      <c r="A11" s="198" t="s">
        <v>175</v>
      </c>
      <c r="B11" s="341"/>
      <c r="C11" s="215"/>
      <c r="D11" s="200" t="s">
        <v>176</v>
      </c>
      <c r="E11" s="154" t="s">
        <v>177</v>
      </c>
      <c r="F11" s="288"/>
      <c r="G11" s="270">
        <v>0</v>
      </c>
      <c r="H11" s="283">
        <v>1</v>
      </c>
      <c r="I11" s="202" t="s">
        <v>178</v>
      </c>
      <c r="J11" s="154" t="s">
        <v>179</v>
      </c>
      <c r="K11" s="272" t="s">
        <v>387</v>
      </c>
      <c r="L11" s="203" t="s">
        <v>180</v>
      </c>
      <c r="M11" s="273" t="s">
        <v>364</v>
      </c>
      <c r="N11" s="274">
        <f t="shared" si="0"/>
        <v>1.020408163265306E-2</v>
      </c>
      <c r="O11" s="279" t="s">
        <v>139</v>
      </c>
    </row>
    <row r="12" spans="1:15" ht="25.5" x14ac:dyDescent="0.2">
      <c r="A12" s="198" t="s">
        <v>181</v>
      </c>
      <c r="B12" s="341"/>
      <c r="C12" s="215"/>
      <c r="D12" s="200" t="s">
        <v>182</v>
      </c>
      <c r="E12" s="154" t="s">
        <v>183</v>
      </c>
      <c r="F12" s="288" t="s">
        <v>352</v>
      </c>
      <c r="G12" s="270">
        <v>0</v>
      </c>
      <c r="H12" s="283">
        <v>1</v>
      </c>
      <c r="I12" s="202" t="s">
        <v>359</v>
      </c>
      <c r="J12" s="154" t="s">
        <v>185</v>
      </c>
      <c r="K12" s="285" t="s">
        <v>388</v>
      </c>
      <c r="L12" s="203" t="s">
        <v>186</v>
      </c>
      <c r="M12" s="278" t="s">
        <v>364</v>
      </c>
      <c r="N12" s="274">
        <f t="shared" si="0"/>
        <v>1.020408163265306E-2</v>
      </c>
      <c r="O12" s="279" t="s">
        <v>139</v>
      </c>
    </row>
    <row r="13" spans="1:15" ht="51" x14ac:dyDescent="0.2">
      <c r="A13" s="198" t="s">
        <v>187</v>
      </c>
      <c r="B13" s="342"/>
      <c r="C13" s="217"/>
      <c r="D13" s="154" t="s">
        <v>188</v>
      </c>
      <c r="E13" s="154" t="s">
        <v>189</v>
      </c>
      <c r="F13" s="288" t="s">
        <v>352</v>
      </c>
      <c r="G13" s="289">
        <v>0</v>
      </c>
      <c r="H13" s="283">
        <v>1</v>
      </c>
      <c r="I13" s="202" t="s">
        <v>190</v>
      </c>
      <c r="J13" s="154" t="s">
        <v>191</v>
      </c>
      <c r="K13" s="272" t="s">
        <v>389</v>
      </c>
      <c r="L13" s="202" t="s">
        <v>192</v>
      </c>
      <c r="M13" s="278" t="s">
        <v>364</v>
      </c>
      <c r="N13" s="274">
        <f t="shared" si="0"/>
        <v>1.020408163265306E-2</v>
      </c>
      <c r="O13" s="275" t="s">
        <v>193</v>
      </c>
    </row>
    <row r="14" spans="1:15" ht="76.5" x14ac:dyDescent="0.2">
      <c r="A14" s="198" t="s">
        <v>194</v>
      </c>
      <c r="B14" s="218"/>
      <c r="C14" s="219"/>
      <c r="D14" s="154" t="s">
        <v>195</v>
      </c>
      <c r="E14" s="154" t="s">
        <v>196</v>
      </c>
      <c r="F14" s="288">
        <v>1</v>
      </c>
      <c r="G14" s="270">
        <v>0</v>
      </c>
      <c r="H14" s="283">
        <v>2</v>
      </c>
      <c r="I14" s="202" t="s">
        <v>197</v>
      </c>
      <c r="J14" s="154" t="s">
        <v>198</v>
      </c>
      <c r="K14" s="220" t="s">
        <v>390</v>
      </c>
      <c r="L14" s="202" t="s">
        <v>199</v>
      </c>
      <c r="M14" s="273" t="s">
        <v>364</v>
      </c>
      <c r="N14" s="274">
        <f t="shared" si="0"/>
        <v>2.0408163265306121E-2</v>
      </c>
      <c r="O14" s="279" t="s">
        <v>200</v>
      </c>
    </row>
    <row r="15" spans="1:15" ht="51" x14ac:dyDescent="0.2">
      <c r="A15" s="198" t="s">
        <v>201</v>
      </c>
      <c r="B15" s="218"/>
      <c r="C15" s="219"/>
      <c r="D15" s="154" t="s">
        <v>202</v>
      </c>
      <c r="E15" s="154" t="s">
        <v>203</v>
      </c>
      <c r="F15" s="288">
        <v>1</v>
      </c>
      <c r="G15" s="270">
        <v>0</v>
      </c>
      <c r="H15" s="283">
        <v>2</v>
      </c>
      <c r="I15" s="202" t="s">
        <v>204</v>
      </c>
      <c r="J15" s="154" t="s">
        <v>205</v>
      </c>
      <c r="K15" s="167" t="s">
        <v>391</v>
      </c>
      <c r="L15" s="203" t="s">
        <v>206</v>
      </c>
      <c r="M15" s="273" t="s">
        <v>364</v>
      </c>
      <c r="N15" s="274">
        <f t="shared" si="0"/>
        <v>2.0408163265306121E-2</v>
      </c>
      <c r="O15" s="279" t="s">
        <v>139</v>
      </c>
    </row>
    <row r="16" spans="1:15" ht="63.75" x14ac:dyDescent="0.2">
      <c r="A16" s="198" t="s">
        <v>207</v>
      </c>
      <c r="B16" s="218"/>
      <c r="C16" s="219"/>
      <c r="D16" s="154" t="s">
        <v>208</v>
      </c>
      <c r="E16" s="154" t="s">
        <v>209</v>
      </c>
      <c r="F16" s="288">
        <v>1</v>
      </c>
      <c r="G16" s="270" t="s">
        <v>364</v>
      </c>
      <c r="H16" s="283">
        <v>1</v>
      </c>
      <c r="I16" s="202" t="s">
        <v>210</v>
      </c>
      <c r="J16" s="154" t="s">
        <v>211</v>
      </c>
      <c r="K16" s="167" t="s">
        <v>392</v>
      </c>
      <c r="L16" s="203" t="s">
        <v>212</v>
      </c>
      <c r="M16" s="273" t="s">
        <v>364</v>
      </c>
      <c r="N16" s="274">
        <f t="shared" si="0"/>
        <v>1.020408163265306E-2</v>
      </c>
      <c r="O16" s="279" t="s">
        <v>126</v>
      </c>
    </row>
    <row r="17" spans="1:15" ht="38.25" x14ac:dyDescent="0.2">
      <c r="A17" s="198" t="s">
        <v>213</v>
      </c>
      <c r="B17" s="218"/>
      <c r="C17" s="219"/>
      <c r="D17" s="154" t="s">
        <v>214</v>
      </c>
      <c r="E17" s="154" t="s">
        <v>215</v>
      </c>
      <c r="F17" s="288">
        <v>1</v>
      </c>
      <c r="G17" s="270">
        <v>1</v>
      </c>
      <c r="H17" s="283">
        <v>3</v>
      </c>
      <c r="I17" s="202" t="s">
        <v>216</v>
      </c>
      <c r="J17" s="154" t="s">
        <v>217</v>
      </c>
      <c r="K17" s="167" t="s">
        <v>393</v>
      </c>
      <c r="L17" s="202" t="s">
        <v>218</v>
      </c>
      <c r="M17" s="273" t="s">
        <v>364</v>
      </c>
      <c r="N17" s="274">
        <f t="shared" si="0"/>
        <v>3.0612244897959183E-2</v>
      </c>
      <c r="O17" s="279" t="s">
        <v>146</v>
      </c>
    </row>
    <row r="18" spans="1:15" ht="38.25" x14ac:dyDescent="0.2">
      <c r="A18" s="198" t="s">
        <v>219</v>
      </c>
      <c r="B18" s="218"/>
      <c r="C18" s="219"/>
      <c r="D18" s="154" t="s">
        <v>220</v>
      </c>
      <c r="E18" s="154" t="s">
        <v>221</v>
      </c>
      <c r="F18" s="288">
        <v>1</v>
      </c>
      <c r="G18" s="290">
        <v>0</v>
      </c>
      <c r="H18" s="283">
        <v>1</v>
      </c>
      <c r="I18" s="202" t="s">
        <v>222</v>
      </c>
      <c r="J18" s="154" t="s">
        <v>223</v>
      </c>
      <c r="K18" s="167" t="s">
        <v>394</v>
      </c>
      <c r="L18" s="203" t="s">
        <v>224</v>
      </c>
      <c r="M18" s="291" t="s">
        <v>364</v>
      </c>
      <c r="N18" s="274">
        <f t="shared" si="0"/>
        <v>1.020408163265306E-2</v>
      </c>
      <c r="O18" s="279" t="s">
        <v>100</v>
      </c>
    </row>
    <row r="19" spans="1:15" ht="83.25" customHeight="1" x14ac:dyDescent="0.2">
      <c r="A19" s="198" t="s">
        <v>225</v>
      </c>
      <c r="B19" s="221"/>
      <c r="C19" s="219"/>
      <c r="D19" s="154" t="s">
        <v>226</v>
      </c>
      <c r="E19" s="154" t="s">
        <v>227</v>
      </c>
      <c r="F19" s="288">
        <v>1</v>
      </c>
      <c r="G19" s="290">
        <v>1</v>
      </c>
      <c r="H19" s="283">
        <v>1</v>
      </c>
      <c r="I19" s="202" t="s">
        <v>228</v>
      </c>
      <c r="J19" s="154" t="s">
        <v>229</v>
      </c>
      <c r="K19" s="167" t="s">
        <v>395</v>
      </c>
      <c r="L19" s="154" t="s">
        <v>230</v>
      </c>
      <c r="M19" s="278">
        <v>4500000</v>
      </c>
      <c r="N19" s="274">
        <f t="shared" si="0"/>
        <v>1.020408163265306E-2</v>
      </c>
      <c r="O19" s="275" t="s">
        <v>231</v>
      </c>
    </row>
    <row r="20" spans="1:15" hidden="1" x14ac:dyDescent="0.2">
      <c r="G20" s="268">
        <f>SUM(G3:G19)</f>
        <v>16</v>
      </c>
      <c r="H20" s="292">
        <f>SUM(H3:H19)</f>
        <v>98</v>
      </c>
      <c r="L20" s="293"/>
      <c r="M20" s="294">
        <f>+M3+M4+M5+M19</f>
        <v>13500000</v>
      </c>
      <c r="N20" s="295">
        <f>SUM(N3:N19)</f>
        <v>1.0000000000000002</v>
      </c>
    </row>
    <row r="22" spans="1:15" hidden="1" x14ac:dyDescent="0.2">
      <c r="J22" s="268" t="s">
        <v>358</v>
      </c>
    </row>
  </sheetData>
  <sheetProtection password="F9E5" sheet="1" objects="1" formatCells="0" formatColumns="0" formatRows="0" insertColumns="0" insertRows="0" insertHyperlinks="0" deleteColumns="0" deleteRows="0" sort="0" autoFilter="0" pivotTables="0"/>
  <mergeCells count="10">
    <mergeCell ref="B2:B13"/>
    <mergeCell ref="C1:C2"/>
    <mergeCell ref="E1:E2"/>
    <mergeCell ref="O1:O2"/>
    <mergeCell ref="I1:I2"/>
    <mergeCell ref="J1:J2"/>
    <mergeCell ref="K1:K2"/>
    <mergeCell ref="L1:L2"/>
    <mergeCell ref="M1:M2"/>
    <mergeCell ref="N1:N2"/>
  </mergeCells>
  <pageMargins left="0.7" right="0.7" top="0.75" bottom="0.75" header="0.3" footer="0.3"/>
  <pageSetup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Q7"/>
  <sheetViews>
    <sheetView zoomScale="68" zoomScaleNormal="68" workbookViewId="0">
      <selection activeCell="Q12" sqref="Q12"/>
    </sheetView>
  </sheetViews>
  <sheetFormatPr baseColWidth="10" defaultRowHeight="12.75" x14ac:dyDescent="0.2"/>
  <cols>
    <col min="1" max="1" width="23" style="166" customWidth="1"/>
    <col min="2" max="2" width="23.7109375" style="166" customWidth="1"/>
    <col min="3" max="3" width="29.7109375" style="166" customWidth="1"/>
    <col min="4" max="4" width="40.85546875" style="166" customWidth="1"/>
    <col min="5" max="5" width="31.28515625" style="166" customWidth="1"/>
    <col min="6" max="6" width="18.140625" style="166" hidden="1" customWidth="1"/>
    <col min="7" max="7" width="19.140625" style="166" hidden="1" customWidth="1"/>
    <col min="8" max="8" width="23.42578125" style="166" hidden="1" customWidth="1"/>
    <col min="9" max="9" width="13.7109375" style="166" customWidth="1"/>
    <col min="10" max="10" width="26.42578125" style="166" customWidth="1"/>
    <col min="11" max="11" width="21.140625" style="166" customWidth="1"/>
    <col min="12" max="13" width="21.7109375" style="166" customWidth="1"/>
    <col min="14" max="14" width="18.7109375" style="166" customWidth="1"/>
    <col min="15" max="15" width="30.7109375" style="166" customWidth="1"/>
    <col min="16" max="16" width="30.7109375" style="166" hidden="1" customWidth="1"/>
    <col min="17" max="17" width="27.7109375" style="166" customWidth="1"/>
    <col min="18" max="16384" width="11.42578125" style="166"/>
  </cols>
  <sheetData>
    <row r="1" spans="1:17" ht="66.75" customHeight="1" x14ac:dyDescent="0.2">
      <c r="A1" s="356" t="s">
        <v>1</v>
      </c>
      <c r="B1" s="356" t="s">
        <v>2</v>
      </c>
      <c r="C1" s="250" t="s">
        <v>3</v>
      </c>
      <c r="D1" s="142" t="s">
        <v>4</v>
      </c>
      <c r="E1" s="141" t="s">
        <v>5</v>
      </c>
      <c r="F1" s="143" t="s">
        <v>6</v>
      </c>
      <c r="G1" s="149" t="s">
        <v>7</v>
      </c>
      <c r="H1" s="143" t="s">
        <v>8</v>
      </c>
      <c r="I1" s="196" t="s">
        <v>378</v>
      </c>
      <c r="J1" s="143" t="s">
        <v>377</v>
      </c>
      <c r="K1" s="357" t="s">
        <v>7</v>
      </c>
      <c r="L1" s="359" t="s">
        <v>379</v>
      </c>
      <c r="M1" s="353" t="s">
        <v>360</v>
      </c>
      <c r="N1" s="353" t="s">
        <v>357</v>
      </c>
      <c r="O1" s="354" t="s">
        <v>336</v>
      </c>
      <c r="P1" s="150" t="s">
        <v>337</v>
      </c>
      <c r="Q1" s="351" t="s">
        <v>365</v>
      </c>
    </row>
    <row r="2" spans="1:17" ht="36" customHeight="1" x14ac:dyDescent="0.2">
      <c r="A2" s="356"/>
      <c r="B2" s="356"/>
      <c r="C2" s="250"/>
      <c r="D2" s="149" t="s">
        <v>12</v>
      </c>
      <c r="E2" s="148"/>
      <c r="F2" s="149"/>
      <c r="G2" s="251"/>
      <c r="H2" s="232"/>
      <c r="I2" s="143">
        <v>2017</v>
      </c>
      <c r="J2" s="149" t="s">
        <v>354</v>
      </c>
      <c r="K2" s="358"/>
      <c r="L2" s="360"/>
      <c r="M2" s="353"/>
      <c r="N2" s="353"/>
      <c r="O2" s="354"/>
      <c r="P2" s="150"/>
      <c r="Q2" s="352"/>
    </row>
    <row r="3" spans="1:17" x14ac:dyDescent="0.2">
      <c r="A3" s="252">
        <v>3</v>
      </c>
      <c r="B3" s="353" t="s">
        <v>232</v>
      </c>
      <c r="C3" s="355" t="s">
        <v>234</v>
      </c>
      <c r="D3" s="149"/>
      <c r="E3" s="253"/>
      <c r="F3" s="254"/>
      <c r="G3" s="254"/>
      <c r="H3" s="254"/>
      <c r="I3" s="159"/>
      <c r="J3" s="159"/>
      <c r="K3" s="159"/>
      <c r="L3" s="159"/>
      <c r="M3" s="159"/>
      <c r="N3" s="159"/>
      <c r="O3" s="159"/>
      <c r="P3" s="159"/>
      <c r="Q3" s="159"/>
    </row>
    <row r="4" spans="1:17" ht="108" customHeight="1" x14ac:dyDescent="0.2">
      <c r="A4" s="198" t="s">
        <v>233</v>
      </c>
      <c r="B4" s="353"/>
      <c r="C4" s="355"/>
      <c r="D4" s="255" t="s">
        <v>235</v>
      </c>
      <c r="E4" s="248" t="s">
        <v>236</v>
      </c>
      <c r="F4" s="201" t="s">
        <v>237</v>
      </c>
      <c r="G4" s="255" t="s">
        <v>238</v>
      </c>
      <c r="H4" s="255" t="s">
        <v>239</v>
      </c>
      <c r="I4" s="177">
        <v>0</v>
      </c>
      <c r="J4" s="177">
        <v>1</v>
      </c>
      <c r="K4" s="255" t="s">
        <v>238</v>
      </c>
      <c r="L4" s="255" t="s">
        <v>239</v>
      </c>
      <c r="M4" s="256">
        <v>0</v>
      </c>
      <c r="N4" s="160">
        <f>+J4/$J$7</f>
        <v>7.6923076923076927E-2</v>
      </c>
      <c r="O4" s="257" t="s">
        <v>397</v>
      </c>
      <c r="P4" s="255" t="s">
        <v>398</v>
      </c>
      <c r="Q4" s="258" t="s">
        <v>241</v>
      </c>
    </row>
    <row r="5" spans="1:17" ht="114.75" x14ac:dyDescent="0.2">
      <c r="A5" s="198" t="s">
        <v>321</v>
      </c>
      <c r="B5" s="353"/>
      <c r="C5" s="355"/>
      <c r="D5" s="255" t="s">
        <v>242</v>
      </c>
      <c r="E5" s="248" t="s">
        <v>243</v>
      </c>
      <c r="F5" s="201" t="s">
        <v>244</v>
      </c>
      <c r="G5" s="255" t="s">
        <v>245</v>
      </c>
      <c r="H5" s="255" t="s">
        <v>246</v>
      </c>
      <c r="I5" s="177">
        <v>3</v>
      </c>
      <c r="J5" s="177">
        <v>11</v>
      </c>
      <c r="K5" s="259" t="s">
        <v>245</v>
      </c>
      <c r="L5" s="255" t="s">
        <v>246</v>
      </c>
      <c r="M5" s="260">
        <v>4000000</v>
      </c>
      <c r="N5" s="160">
        <f t="shared" ref="N5:N6" si="0">+J5/$J$7</f>
        <v>0.84615384615384615</v>
      </c>
      <c r="O5" s="261" t="s">
        <v>247</v>
      </c>
      <c r="P5" s="255" t="s">
        <v>270</v>
      </c>
      <c r="Q5" s="258" t="s">
        <v>27</v>
      </c>
    </row>
    <row r="6" spans="1:17" ht="191.25" x14ac:dyDescent="0.2">
      <c r="A6" s="198" t="s">
        <v>248</v>
      </c>
      <c r="B6" s="353"/>
      <c r="C6" s="355"/>
      <c r="D6" s="255" t="s">
        <v>249</v>
      </c>
      <c r="E6" s="248" t="s">
        <v>250</v>
      </c>
      <c r="F6" s="262"/>
      <c r="G6" s="255" t="s">
        <v>251</v>
      </c>
      <c r="H6" s="263" t="s">
        <v>361</v>
      </c>
      <c r="I6" s="177">
        <v>1</v>
      </c>
      <c r="J6" s="177">
        <v>1</v>
      </c>
      <c r="K6" s="259" t="s">
        <v>251</v>
      </c>
      <c r="L6" s="264" t="s">
        <v>252</v>
      </c>
      <c r="M6" s="256">
        <v>2000000</v>
      </c>
      <c r="N6" s="160">
        <f t="shared" si="0"/>
        <v>7.6923076923076927E-2</v>
      </c>
      <c r="O6" s="261" t="s">
        <v>253</v>
      </c>
      <c r="P6" s="255" t="s">
        <v>399</v>
      </c>
      <c r="Q6" s="258" t="s">
        <v>254</v>
      </c>
    </row>
    <row r="7" spans="1:17" hidden="1" x14ac:dyDescent="0.2">
      <c r="I7" s="186">
        <f>SUM(I4:I6)</f>
        <v>4</v>
      </c>
      <c r="J7" s="186">
        <f>SUM(J4:J6)</f>
        <v>13</v>
      </c>
    </row>
  </sheetData>
  <sheetProtection password="F9E5" sheet="1" objects="1" scenarios="1" formatCells="0" formatColumns="0" formatRows="0" insertColumns="0" insertRows="0" insertHyperlinks="0" deleteColumns="0" deleteRows="0" sort="0" autoFilter="0" pivotTables="0"/>
  <mergeCells count="10">
    <mergeCell ref="A1:A2"/>
    <mergeCell ref="B1:B2"/>
    <mergeCell ref="B3:B6"/>
    <mergeCell ref="K1:K2"/>
    <mergeCell ref="L1:L2"/>
    <mergeCell ref="Q1:Q2"/>
    <mergeCell ref="N1:N2"/>
    <mergeCell ref="O1:O2"/>
    <mergeCell ref="C3:C6"/>
    <mergeCell ref="M1:M2"/>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Q7"/>
  <sheetViews>
    <sheetView topLeftCell="J1" zoomScale="82" zoomScaleNormal="82" workbookViewId="0">
      <selection activeCell="J8" sqref="J8"/>
    </sheetView>
  </sheetViews>
  <sheetFormatPr baseColWidth="10" defaultRowHeight="15" x14ac:dyDescent="0.25"/>
  <cols>
    <col min="1" max="1" width="14.5703125" customWidth="1"/>
    <col min="2" max="2" width="20.42578125" customWidth="1"/>
    <col min="3" max="3" width="27.5703125" customWidth="1"/>
    <col min="4" max="4" width="40" customWidth="1"/>
    <col min="5" max="5" width="27" customWidth="1"/>
    <col min="6" max="6" width="27" hidden="1" customWidth="1"/>
    <col min="7" max="7" width="29.28515625" hidden="1" customWidth="1"/>
    <col min="8" max="8" width="26.42578125" hidden="1" customWidth="1"/>
    <col min="9" max="9" width="18.85546875" customWidth="1"/>
    <col min="10" max="13" width="25.7109375" customWidth="1"/>
    <col min="14" max="14" width="21.140625" customWidth="1"/>
    <col min="15" max="15" width="26.42578125" customWidth="1"/>
    <col min="16" max="16" width="26.42578125" hidden="1" customWidth="1"/>
    <col min="17" max="17" width="22.85546875" customWidth="1"/>
  </cols>
  <sheetData>
    <row r="1" spans="1:17" ht="36" x14ac:dyDescent="0.25">
      <c r="A1" s="361" t="s">
        <v>1</v>
      </c>
      <c r="B1" s="363" t="s">
        <v>2</v>
      </c>
      <c r="C1" s="126" t="s">
        <v>3</v>
      </c>
      <c r="D1" s="137" t="s">
        <v>4</v>
      </c>
      <c r="E1" s="118" t="s">
        <v>5</v>
      </c>
      <c r="F1" s="119" t="s">
        <v>6</v>
      </c>
      <c r="G1" s="121" t="s">
        <v>7</v>
      </c>
      <c r="H1" s="119" t="s">
        <v>8</v>
      </c>
      <c r="I1" s="128" t="s">
        <v>371</v>
      </c>
      <c r="J1" s="122" t="s">
        <v>377</v>
      </c>
      <c r="K1" s="368" t="s">
        <v>400</v>
      </c>
      <c r="L1" s="368" t="s">
        <v>379</v>
      </c>
      <c r="M1" s="119" t="s">
        <v>355</v>
      </c>
      <c r="N1" s="132" t="s">
        <v>357</v>
      </c>
      <c r="O1" s="365" t="s">
        <v>336</v>
      </c>
      <c r="P1" s="370" t="s">
        <v>337</v>
      </c>
      <c r="Q1" s="366" t="s">
        <v>365</v>
      </c>
    </row>
    <row r="2" spans="1:17" x14ac:dyDescent="0.25">
      <c r="A2" s="362"/>
      <c r="B2" s="364"/>
      <c r="C2" s="127"/>
      <c r="D2" s="129" t="s">
        <v>12</v>
      </c>
      <c r="E2" s="120"/>
      <c r="F2" s="121"/>
      <c r="G2" s="128"/>
      <c r="H2" s="124"/>
      <c r="I2" s="134" t="s">
        <v>376</v>
      </c>
      <c r="J2" s="123" t="s">
        <v>354</v>
      </c>
      <c r="K2" s="369"/>
      <c r="L2" s="369"/>
      <c r="M2" s="124"/>
      <c r="N2" s="133"/>
      <c r="O2" s="365"/>
      <c r="P2" s="371"/>
      <c r="Q2" s="367"/>
    </row>
    <row r="3" spans="1:17" x14ac:dyDescent="0.25">
      <c r="A3" s="98">
        <v>4</v>
      </c>
      <c r="B3" s="372" t="s">
        <v>255</v>
      </c>
      <c r="C3" s="130" t="s">
        <v>256</v>
      </c>
      <c r="D3" s="131"/>
      <c r="E3" s="131"/>
      <c r="F3" s="131"/>
      <c r="G3" s="131"/>
      <c r="H3" s="131"/>
      <c r="I3" s="130">
        <v>2017</v>
      </c>
      <c r="J3" s="131"/>
      <c r="K3" s="131"/>
      <c r="L3" s="131"/>
      <c r="M3" s="131"/>
      <c r="N3" s="131"/>
      <c r="O3" s="131"/>
      <c r="P3" s="131"/>
      <c r="Q3" s="131"/>
    </row>
    <row r="4" spans="1:17" ht="156" x14ac:dyDescent="0.25">
      <c r="A4" s="105" t="s">
        <v>257</v>
      </c>
      <c r="B4" s="372"/>
      <c r="C4" s="373" t="s">
        <v>258</v>
      </c>
      <c r="D4" s="108" t="s">
        <v>259</v>
      </c>
      <c r="E4" s="54" t="s">
        <v>260</v>
      </c>
      <c r="F4" s="115" t="s">
        <v>237</v>
      </c>
      <c r="G4" s="54" t="s">
        <v>261</v>
      </c>
      <c r="H4" s="54" t="s">
        <v>262</v>
      </c>
      <c r="I4" s="135">
        <v>0</v>
      </c>
      <c r="J4" s="135">
        <v>11</v>
      </c>
      <c r="K4" s="72" t="s">
        <v>261</v>
      </c>
      <c r="L4" s="72" t="s">
        <v>261</v>
      </c>
      <c r="M4" s="135" t="s">
        <v>364</v>
      </c>
      <c r="N4" s="138">
        <f>+J4/$J$7</f>
        <v>0.47826086956521741</v>
      </c>
      <c r="O4" s="54" t="s">
        <v>263</v>
      </c>
      <c r="P4" s="54" t="s">
        <v>398</v>
      </c>
      <c r="Q4" s="108" t="s">
        <v>264</v>
      </c>
    </row>
    <row r="5" spans="1:17" ht="72" x14ac:dyDescent="0.25">
      <c r="A5" s="105" t="s">
        <v>265</v>
      </c>
      <c r="B5" s="372"/>
      <c r="C5" s="373"/>
      <c r="D5" s="108" t="s">
        <v>266</v>
      </c>
      <c r="E5" s="54" t="s">
        <v>362</v>
      </c>
      <c r="F5" s="115" t="s">
        <v>237</v>
      </c>
      <c r="G5" s="108" t="s">
        <v>268</v>
      </c>
      <c r="H5" s="54" t="s">
        <v>269</v>
      </c>
      <c r="I5" s="135">
        <v>3</v>
      </c>
      <c r="J5" s="135">
        <v>11</v>
      </c>
      <c r="K5" s="108" t="s">
        <v>268</v>
      </c>
      <c r="L5" s="108" t="s">
        <v>268</v>
      </c>
      <c r="M5" s="139">
        <v>1000000</v>
      </c>
      <c r="N5" s="138">
        <f t="shared" ref="N5:N6" si="0">+J5/$J$7</f>
        <v>0.47826086956521741</v>
      </c>
      <c r="O5" s="54" t="s">
        <v>270</v>
      </c>
      <c r="P5" s="54" t="s">
        <v>270</v>
      </c>
      <c r="Q5" s="108" t="s">
        <v>271</v>
      </c>
    </row>
    <row r="6" spans="1:17" ht="72" x14ac:dyDescent="0.25">
      <c r="A6" s="105" t="s">
        <v>272</v>
      </c>
      <c r="B6" s="372"/>
      <c r="C6" s="373"/>
      <c r="D6" s="108" t="s">
        <v>273</v>
      </c>
      <c r="E6" s="54" t="s">
        <v>363</v>
      </c>
      <c r="F6" s="115" t="s">
        <v>275</v>
      </c>
      <c r="G6" s="108" t="s">
        <v>276</v>
      </c>
      <c r="H6" s="54" t="s">
        <v>277</v>
      </c>
      <c r="I6" s="135">
        <v>0</v>
      </c>
      <c r="J6" s="135">
        <v>1</v>
      </c>
      <c r="K6" s="108" t="s">
        <v>276</v>
      </c>
      <c r="L6" s="108" t="s">
        <v>276</v>
      </c>
      <c r="M6" s="125" t="s">
        <v>364</v>
      </c>
      <c r="N6" s="138">
        <f t="shared" si="0"/>
        <v>4.3478260869565216E-2</v>
      </c>
      <c r="O6" s="54" t="s">
        <v>278</v>
      </c>
      <c r="P6" s="54" t="s">
        <v>399</v>
      </c>
      <c r="Q6" s="108" t="s">
        <v>271</v>
      </c>
    </row>
    <row r="7" spans="1:17" hidden="1" x14ac:dyDescent="0.25">
      <c r="I7">
        <f>SUM(I4:I6)</f>
        <v>3</v>
      </c>
      <c r="J7" s="116">
        <f>SUM(J4:J6)</f>
        <v>23</v>
      </c>
      <c r="K7" s="116"/>
      <c r="L7" s="116"/>
      <c r="M7" s="116"/>
      <c r="N7" s="136">
        <f>SUM(N4:N6)</f>
        <v>1</v>
      </c>
    </row>
  </sheetData>
  <sheetProtection password="F9E5" sheet="1" objects="1" scenarios="1" formatCells="0" formatColumns="0" formatRows="0" insertColumns="0" insertRows="0" insertHyperlinks="0" deleteColumns="0" deleteRows="0" sort="0" autoFilter="0" pivotTables="0"/>
  <mergeCells count="9">
    <mergeCell ref="B3:B6"/>
    <mergeCell ref="C4:C6"/>
    <mergeCell ref="A1:A2"/>
    <mergeCell ref="B1:B2"/>
    <mergeCell ref="O1:O2"/>
    <mergeCell ref="Q1:Q2"/>
    <mergeCell ref="K1:K2"/>
    <mergeCell ref="L1:L2"/>
    <mergeCell ref="P1:P2"/>
  </mergeCells>
  <pageMargins left="0.70866141732283472" right="0.70866141732283472" top="0.74803149606299213" bottom="0.74803149606299213" header="0.31496062992125984" footer="0.31496062992125984"/>
  <pageSetup scale="30" orientation="landscape"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AA9"/>
  <sheetViews>
    <sheetView topLeftCell="E1" zoomScale="77" zoomScaleNormal="77" workbookViewId="0">
      <pane xSplit="27720" topLeftCell="AA1"/>
      <selection activeCell="K7" sqref="K7"/>
      <selection pane="topRight" activeCell="Y2" sqref="Y1:Y1048576"/>
    </sheetView>
  </sheetViews>
  <sheetFormatPr baseColWidth="10" defaultRowHeight="12.75" x14ac:dyDescent="0.2"/>
  <cols>
    <col min="1" max="1" width="16.28515625" style="166" customWidth="1"/>
    <col min="2" max="2" width="29.85546875" style="166" customWidth="1"/>
    <col min="3" max="3" width="20.5703125" style="166" customWidth="1"/>
    <col min="4" max="4" width="59.140625" style="166" customWidth="1"/>
    <col min="5" max="5" width="35.5703125" style="166" customWidth="1"/>
    <col min="6" max="6" width="22.42578125" style="166" customWidth="1"/>
    <col min="7" max="7" width="22.42578125" style="166" hidden="1" customWidth="1"/>
    <col min="8" max="8" width="28.42578125" style="166" customWidth="1"/>
    <col min="9" max="9" width="36.28515625" style="166" customWidth="1"/>
    <col min="10" max="13" width="22.42578125" style="166" customWidth="1"/>
    <col min="14" max="14" width="18.5703125" style="166" hidden="1" customWidth="1"/>
    <col min="15" max="17" width="19.85546875" style="166" hidden="1" customWidth="1"/>
    <col min="18" max="18" width="18.5703125" style="166" hidden="1" customWidth="1"/>
    <col min="19" max="19" width="17.42578125" style="166" hidden="1" customWidth="1"/>
    <col min="20" max="20" width="16.42578125" style="166" hidden="1" customWidth="1"/>
    <col min="21" max="21" width="24" style="166" hidden="1" customWidth="1"/>
    <col min="22" max="22" width="23" style="166" hidden="1" customWidth="1"/>
    <col min="23" max="23" width="21.28515625" style="166" hidden="1" customWidth="1"/>
    <col min="24" max="24" width="16" style="166" hidden="1" customWidth="1"/>
    <col min="25" max="25" width="23.5703125" style="166" hidden="1" customWidth="1"/>
    <col min="26" max="26" width="47" style="166" hidden="1" customWidth="1"/>
    <col min="27" max="27" width="47" style="166" customWidth="1"/>
    <col min="28" max="16384" width="11.42578125" style="166"/>
  </cols>
  <sheetData>
    <row r="1" spans="1:27" ht="38.25" x14ac:dyDescent="0.2">
      <c r="A1" s="374" t="s">
        <v>1</v>
      </c>
      <c r="B1" s="376" t="s">
        <v>2</v>
      </c>
      <c r="C1" s="340" t="s">
        <v>3</v>
      </c>
      <c r="D1" s="241" t="s">
        <v>4</v>
      </c>
      <c r="E1" s="242" t="s">
        <v>5</v>
      </c>
      <c r="F1" s="243" t="s">
        <v>371</v>
      </c>
      <c r="G1" s="244" t="s">
        <v>377</v>
      </c>
      <c r="H1" s="244" t="s">
        <v>7</v>
      </c>
      <c r="I1" s="244" t="s">
        <v>379</v>
      </c>
      <c r="J1" s="244" t="s">
        <v>355</v>
      </c>
      <c r="K1" s="296" t="s">
        <v>357</v>
      </c>
      <c r="L1" s="376" t="s">
        <v>336</v>
      </c>
      <c r="M1" s="378" t="s">
        <v>365</v>
      </c>
      <c r="N1" s="223" t="s">
        <v>7</v>
      </c>
      <c r="O1" s="224" t="s">
        <v>8</v>
      </c>
      <c r="P1" s="224"/>
      <c r="Q1" s="224"/>
      <c r="R1" s="225" t="s">
        <v>314</v>
      </c>
      <c r="S1" s="225" t="s">
        <v>315</v>
      </c>
      <c r="T1" s="225" t="s">
        <v>316</v>
      </c>
      <c r="U1" s="381" t="s">
        <v>314</v>
      </c>
      <c r="V1" s="381"/>
      <c r="W1" s="381" t="s">
        <v>315</v>
      </c>
      <c r="X1" s="381"/>
      <c r="Y1" s="382" t="s">
        <v>316</v>
      </c>
      <c r="Z1" s="383"/>
      <c r="AA1" s="226"/>
    </row>
    <row r="2" spans="1:27" x14ac:dyDescent="0.2">
      <c r="A2" s="375"/>
      <c r="B2" s="377"/>
      <c r="C2" s="341"/>
      <c r="D2" s="338" t="s">
        <v>12</v>
      </c>
      <c r="E2" s="245"/>
      <c r="F2" s="245">
        <v>2017</v>
      </c>
      <c r="G2" s="246"/>
      <c r="H2" s="246"/>
      <c r="I2" s="246"/>
      <c r="J2" s="246"/>
      <c r="K2" s="246"/>
      <c r="L2" s="380"/>
      <c r="M2" s="379"/>
      <c r="N2" s="227"/>
      <c r="O2" s="228"/>
      <c r="P2" s="228"/>
      <c r="Q2" s="228"/>
      <c r="R2" s="384" t="s">
        <v>313</v>
      </c>
      <c r="S2" s="384"/>
      <c r="T2" s="384"/>
      <c r="U2" s="229" t="s">
        <v>319</v>
      </c>
      <c r="V2" s="229" t="s">
        <v>317</v>
      </c>
      <c r="W2" s="229" t="s">
        <v>318</v>
      </c>
      <c r="X2" s="229" t="s">
        <v>317</v>
      </c>
      <c r="Y2" s="230" t="s">
        <v>320</v>
      </c>
      <c r="Z2" s="230" t="s">
        <v>317</v>
      </c>
    </row>
    <row r="3" spans="1:27" ht="15" customHeight="1" x14ac:dyDescent="0.2">
      <c r="A3" s="231">
        <v>5</v>
      </c>
      <c r="B3" s="385" t="s">
        <v>279</v>
      </c>
      <c r="C3" s="342"/>
      <c r="D3" s="339"/>
      <c r="E3" s="247"/>
      <c r="F3" s="247"/>
      <c r="G3" s="247"/>
      <c r="H3" s="247"/>
      <c r="I3" s="247"/>
      <c r="J3" s="247"/>
      <c r="K3" s="247"/>
      <c r="L3" s="247"/>
      <c r="M3" s="247"/>
      <c r="N3" s="233"/>
      <c r="O3" s="233"/>
      <c r="P3" s="233"/>
      <c r="Q3" s="233"/>
      <c r="R3" s="159"/>
      <c r="S3" s="159"/>
      <c r="T3" s="159"/>
      <c r="U3" s="159"/>
      <c r="V3" s="159"/>
      <c r="W3" s="159"/>
      <c r="X3" s="159"/>
      <c r="Y3" s="159"/>
      <c r="Z3" s="159"/>
    </row>
    <row r="4" spans="1:27" ht="111" customHeight="1" x14ac:dyDescent="0.2">
      <c r="A4" s="234" t="s">
        <v>280</v>
      </c>
      <c r="B4" s="386"/>
      <c r="C4" s="387" t="s">
        <v>281</v>
      </c>
      <c r="D4" s="154" t="s">
        <v>282</v>
      </c>
      <c r="E4" s="167" t="s">
        <v>283</v>
      </c>
      <c r="F4" s="175">
        <v>3</v>
      </c>
      <c r="G4" s="175">
        <v>9</v>
      </c>
      <c r="H4" s="170" t="s">
        <v>284</v>
      </c>
      <c r="I4" s="167" t="s">
        <v>285</v>
      </c>
      <c r="J4" s="235">
        <v>1000000</v>
      </c>
      <c r="K4" s="388">
        <v>0.6</v>
      </c>
      <c r="L4" s="175" t="s">
        <v>372</v>
      </c>
      <c r="M4" s="248" t="s">
        <v>287</v>
      </c>
      <c r="N4" s="167" t="s">
        <v>284</v>
      </c>
      <c r="O4" s="167" t="s">
        <v>285</v>
      </c>
      <c r="P4" s="236">
        <v>300000</v>
      </c>
      <c r="Q4" s="236"/>
      <c r="R4" s="172"/>
      <c r="S4" s="159"/>
      <c r="T4" s="159"/>
      <c r="U4" s="159"/>
      <c r="V4" s="159"/>
      <c r="W4" s="159"/>
      <c r="X4" s="159"/>
      <c r="Y4" s="159"/>
      <c r="Z4" s="159"/>
    </row>
    <row r="5" spans="1:27" ht="89.25" x14ac:dyDescent="0.2">
      <c r="A5" s="234" t="s">
        <v>288</v>
      </c>
      <c r="B5" s="386"/>
      <c r="C5" s="387"/>
      <c r="D5" s="167" t="s">
        <v>289</v>
      </c>
      <c r="E5" s="167" t="s">
        <v>290</v>
      </c>
      <c r="F5" s="175">
        <v>1</v>
      </c>
      <c r="G5" s="175">
        <v>3</v>
      </c>
      <c r="H5" s="167" t="s">
        <v>291</v>
      </c>
      <c r="I5" s="167" t="s">
        <v>292</v>
      </c>
      <c r="J5" s="236">
        <v>300000</v>
      </c>
      <c r="K5" s="388">
        <v>0.2</v>
      </c>
      <c r="L5" s="175" t="s">
        <v>373</v>
      </c>
      <c r="M5" s="248" t="s">
        <v>287</v>
      </c>
      <c r="N5" s="167" t="s">
        <v>291</v>
      </c>
      <c r="O5" s="167" t="s">
        <v>292</v>
      </c>
      <c r="P5" s="236">
        <v>300000</v>
      </c>
      <c r="Q5" s="236"/>
      <c r="R5" s="172"/>
      <c r="S5" s="159"/>
      <c r="T5" s="159"/>
      <c r="U5" s="159"/>
      <c r="V5" s="159"/>
      <c r="W5" s="159"/>
      <c r="X5" s="159"/>
      <c r="Y5" s="159"/>
      <c r="Z5" s="159"/>
    </row>
    <row r="6" spans="1:27" ht="61.5" customHeight="1" x14ac:dyDescent="0.2">
      <c r="A6" s="234" t="s">
        <v>294</v>
      </c>
      <c r="B6" s="386"/>
      <c r="C6" s="387"/>
      <c r="D6" s="167" t="s">
        <v>295</v>
      </c>
      <c r="E6" s="237" t="s">
        <v>296</v>
      </c>
      <c r="F6" s="238">
        <v>1</v>
      </c>
      <c r="G6" s="238">
        <v>3</v>
      </c>
      <c r="H6" s="167" t="s">
        <v>297</v>
      </c>
      <c r="I6" s="167" t="s">
        <v>298</v>
      </c>
      <c r="J6" s="236">
        <v>300000</v>
      </c>
      <c r="K6" s="389">
        <f>+F6/5</f>
        <v>0.2</v>
      </c>
      <c r="L6" s="238" t="s">
        <v>299</v>
      </c>
      <c r="M6" s="248" t="s">
        <v>287</v>
      </c>
      <c r="N6" s="171" t="s">
        <v>297</v>
      </c>
      <c r="O6" s="167" t="s">
        <v>298</v>
      </c>
      <c r="P6" s="236">
        <f>0</f>
        <v>0</v>
      </c>
      <c r="Q6" s="236"/>
      <c r="R6" s="172"/>
      <c r="S6" s="159"/>
      <c r="T6" s="159"/>
      <c r="U6" s="159"/>
      <c r="V6" s="159"/>
      <c r="W6" s="159"/>
      <c r="X6" s="159"/>
      <c r="Y6" s="159"/>
      <c r="Z6" s="159"/>
    </row>
    <row r="7" spans="1:27" ht="135.75" customHeight="1" x14ac:dyDescent="0.2">
      <c r="A7" s="234" t="s">
        <v>300</v>
      </c>
      <c r="B7" s="386"/>
      <c r="C7" s="387"/>
      <c r="D7" s="167" t="s">
        <v>301</v>
      </c>
      <c r="E7" s="167" t="s">
        <v>302</v>
      </c>
      <c r="F7" s="175">
        <v>0</v>
      </c>
      <c r="G7" s="175">
        <v>2</v>
      </c>
      <c r="H7" s="167" t="s">
        <v>303</v>
      </c>
      <c r="I7" s="167" t="s">
        <v>304</v>
      </c>
      <c r="J7" s="175" t="s">
        <v>364</v>
      </c>
      <c r="K7" s="175"/>
      <c r="L7" s="175" t="s">
        <v>305</v>
      </c>
      <c r="M7" s="248" t="s">
        <v>306</v>
      </c>
      <c r="N7" s="171" t="s">
        <v>303</v>
      </c>
      <c r="O7" s="171" t="s">
        <v>304</v>
      </c>
      <c r="P7" s="171">
        <v>0</v>
      </c>
      <c r="Q7" s="171"/>
      <c r="R7" s="159"/>
      <c r="S7" s="159"/>
      <c r="T7" s="159"/>
      <c r="U7" s="159"/>
      <c r="V7" s="159"/>
      <c r="W7" s="159"/>
      <c r="X7" s="159"/>
      <c r="Y7" s="159"/>
      <c r="Z7" s="159"/>
    </row>
    <row r="8" spans="1:27" ht="173.25" customHeight="1" x14ac:dyDescent="0.2">
      <c r="A8" s="234" t="s">
        <v>307</v>
      </c>
      <c r="B8" s="386"/>
      <c r="C8" s="249"/>
      <c r="D8" s="167" t="s">
        <v>308</v>
      </c>
      <c r="E8" s="167" t="s">
        <v>309</v>
      </c>
      <c r="F8" s="175">
        <v>0</v>
      </c>
      <c r="G8" s="175">
        <v>1</v>
      </c>
      <c r="H8" s="167" t="s">
        <v>310</v>
      </c>
      <c r="I8" s="167" t="s">
        <v>311</v>
      </c>
      <c r="J8" s="239" t="s">
        <v>364</v>
      </c>
      <c r="K8" s="239"/>
      <c r="L8" s="175" t="s">
        <v>312</v>
      </c>
      <c r="M8" s="248" t="s">
        <v>374</v>
      </c>
      <c r="N8" s="167" t="s">
        <v>310</v>
      </c>
      <c r="O8" s="167" t="s">
        <v>311</v>
      </c>
      <c r="P8" s="236">
        <v>0</v>
      </c>
      <c r="Q8" s="236"/>
      <c r="R8" s="159"/>
      <c r="S8" s="159"/>
      <c r="T8" s="159"/>
      <c r="U8" s="159"/>
      <c r="V8" s="159"/>
      <c r="W8" s="159"/>
      <c r="X8" s="159"/>
      <c r="Y8" s="159"/>
      <c r="Z8" s="159"/>
    </row>
    <row r="9" spans="1:27" hidden="1" x14ac:dyDescent="0.2">
      <c r="F9" s="166">
        <f>SUM(F4:F8)</f>
        <v>5</v>
      </c>
      <c r="G9" s="166">
        <f>SUM(G4:G8)</f>
        <v>18</v>
      </c>
      <c r="J9" s="187">
        <f>+J4+J5+J6</f>
        <v>1600000</v>
      </c>
      <c r="K9" s="187"/>
      <c r="P9" s="240">
        <f>SUM(P4:P8)</f>
        <v>600000</v>
      </c>
      <c r="Q9" s="240"/>
    </row>
  </sheetData>
  <sheetProtection password="F9E5" sheet="1" objects="1" scenarios="1" formatCells="0" formatColumns="0" formatRows="0" insertColumns="0" insertRows="0" insertHyperlinks="0" deleteColumns="0" deleteRows="0" sort="0" autoFilter="0" pivotTables="0"/>
  <mergeCells count="12">
    <mergeCell ref="W1:X1"/>
    <mergeCell ref="Y1:Z1"/>
    <mergeCell ref="R2:T2"/>
    <mergeCell ref="B3:B8"/>
    <mergeCell ref="C4:C7"/>
    <mergeCell ref="C1:C3"/>
    <mergeCell ref="D2:D3"/>
    <mergeCell ref="A1:A2"/>
    <mergeCell ref="B1:B2"/>
    <mergeCell ref="M1:M2"/>
    <mergeCell ref="L1:L2"/>
    <mergeCell ref="U1:V1"/>
  </mergeCells>
  <pageMargins left="0.70866141732283472" right="0.70866141732283472" top="0.74803149606299213" bottom="0.74803149606299213" header="0.31496062992125984" footer="0.31496062992125984"/>
  <pageSetup scale="35"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CONSOLIDADO</vt:lpstr>
      <vt:lpstr>OBJETIVO 1</vt:lpstr>
      <vt:lpstr>OBJETIVO 2</vt:lpstr>
      <vt:lpstr>OBJETIVO 3</vt:lpstr>
      <vt:lpstr>OBJETIVO 4</vt:lpstr>
      <vt:lpstr>OBJETIVO5</vt:lpstr>
      <vt:lpstr>'OBJETIVO 1'!Área_de_impresión</vt:lpstr>
      <vt:lpstr>'OBJETIVO 4'!Área_de_impresión</vt:lpstr>
      <vt:lpstr>OBJETIVO5!Área_de_impresión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2017-09-05T20:12:51Z</cp:lastPrinted>
  <dcterms:created xsi:type="dcterms:W3CDTF">2017-08-10T13:26:30Z</dcterms:created>
  <dcterms:modified xsi:type="dcterms:W3CDTF">2017-09-07T14:03:37Z</dcterms:modified>
</cp:coreProperties>
</file>